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autoCompressPictures="0"/>
  <bookViews>
    <workbookView xWindow="10455" yWindow="1875" windowWidth="10425" windowHeight="8835" tabRatio="687"/>
  </bookViews>
  <sheets>
    <sheet name="Map and Results" sheetId="2" r:id="rId1"/>
    <sheet name="Map Chart" sheetId="12" r:id="rId2"/>
    <sheet name="CityIntersections" sheetId="1" r:id="rId3"/>
    <sheet name="TowerDistanceMatrix" sheetId="5" r:id="rId4"/>
    <sheet name="TowerOverlapMatrix" sheetId="6" r:id="rId5"/>
    <sheet name="DemandCovered" sheetId="11" r:id="rId6"/>
    <sheet name="Costs" sheetId="4" r:id="rId7"/>
  </sheets>
  <definedNames>
    <definedName name="param_extinc" localSheetId="0" hidden="1">0.5</definedName>
    <definedName name="param_iisbnd" localSheetId="0" hidden="1">0</definedName>
    <definedName name="param_nsfeas" localSheetId="0" hidden="1">0</definedName>
    <definedName name="pi">'Map and Results'!$G$4</definedName>
    <definedName name="solver_adj" localSheetId="6" hidden="1">Costs!$B$25:$E$123</definedName>
    <definedName name="solver_adj" localSheetId="0" hidden="1">'Map and Results'!$C$23:$E$47</definedName>
    <definedName name="solver_adj_ob" localSheetId="6" hidden="1">0</definedName>
    <definedName name="solver_adj_ob" localSheetId="0" hidden="1">1</definedName>
    <definedName name="solver_cha" localSheetId="6" hidden="1">0</definedName>
    <definedName name="solver_cha" localSheetId="0" hidden="1">0</definedName>
    <definedName name="solver_chc1" localSheetId="6" hidden="1">0</definedName>
    <definedName name="solver_chc1" localSheetId="0" hidden="1">0</definedName>
    <definedName name="solver_chc2" localSheetId="6" hidden="1">0</definedName>
    <definedName name="solver_chc2" localSheetId="0" hidden="1">0</definedName>
    <definedName name="solver_chc3" localSheetId="6" hidden="1">0</definedName>
    <definedName name="solver_chc3" localSheetId="0" hidden="1">0</definedName>
    <definedName name="solver_chc4" localSheetId="6" hidden="1">0</definedName>
    <definedName name="solver_chc4" localSheetId="0" hidden="1">0</definedName>
    <definedName name="solver_chc5" localSheetId="6" hidden="1">0</definedName>
    <definedName name="solver_chc5" localSheetId="0" hidden="1">0</definedName>
    <definedName name="solver_chc6" localSheetId="6" hidden="1">0</definedName>
    <definedName name="solver_chc6" localSheetId="0" hidden="1">0</definedName>
    <definedName name="solver_chc7" localSheetId="0" hidden="1">0</definedName>
    <definedName name="solver_chc8" localSheetId="0" hidden="1">0</definedName>
    <definedName name="solver_chc9" localSheetId="0" hidden="1">0</definedName>
    <definedName name="solver_chn" localSheetId="6" hidden="1">4</definedName>
    <definedName name="solver_chn" localSheetId="0" hidden="1">4</definedName>
    <definedName name="solver_chp1" localSheetId="6" hidden="1">0</definedName>
    <definedName name="solver_chp1" localSheetId="0" hidden="1">0</definedName>
    <definedName name="solver_chp2" localSheetId="6" hidden="1">0</definedName>
    <definedName name="solver_chp2" localSheetId="0" hidden="1">0</definedName>
    <definedName name="solver_chp3" localSheetId="6" hidden="1">0</definedName>
    <definedName name="solver_chp3" localSheetId="0" hidden="1">0</definedName>
    <definedName name="solver_chp4" localSheetId="6" hidden="1">0</definedName>
    <definedName name="solver_chp4" localSheetId="0" hidden="1">0</definedName>
    <definedName name="solver_chp5" localSheetId="6" hidden="1">0</definedName>
    <definedName name="solver_chp5" localSheetId="0" hidden="1">0</definedName>
    <definedName name="solver_chp6" localSheetId="6" hidden="1">0</definedName>
    <definedName name="solver_chp6" localSheetId="0" hidden="1">0</definedName>
    <definedName name="solver_chp7" localSheetId="0" hidden="1">0</definedName>
    <definedName name="solver_chp8" localSheetId="0" hidden="1">0</definedName>
    <definedName name="solver_chp9" localSheetId="0" hidden="1">0</definedName>
    <definedName name="solver_cht" localSheetId="6" hidden="1">0</definedName>
    <definedName name="solver_cht" localSheetId="0" hidden="1">0</definedName>
    <definedName name="solver_cir1" localSheetId="6" hidden="1">1</definedName>
    <definedName name="solver_cir1" localSheetId="0" hidden="1">1</definedName>
    <definedName name="solver_cir2" localSheetId="6" hidden="1">1</definedName>
    <definedName name="solver_cir2" localSheetId="0" hidden="1">1</definedName>
    <definedName name="solver_cir3" localSheetId="6" hidden="1">1</definedName>
    <definedName name="solver_cir3" localSheetId="0" hidden="1">1</definedName>
    <definedName name="solver_cir4" localSheetId="6" hidden="1">1</definedName>
    <definedName name="solver_cir4" localSheetId="0" hidden="1">1</definedName>
    <definedName name="solver_cir5" localSheetId="6" hidden="1">1</definedName>
    <definedName name="solver_cir5" localSheetId="0" hidden="1">1</definedName>
    <definedName name="solver_cir6" localSheetId="6" hidden="1">1</definedName>
    <definedName name="solver_cir6" localSheetId="0" hidden="1">1</definedName>
    <definedName name="solver_cir7" localSheetId="0" hidden="1">1</definedName>
    <definedName name="solver_cir8" localSheetId="0" hidden="1">1</definedName>
    <definedName name="solver_cir9" localSheetId="0" hidden="1">1</definedName>
    <definedName name="solver_con" localSheetId="6" hidden="1">" "</definedName>
    <definedName name="solver_con" localSheetId="0" hidden="1">" "</definedName>
    <definedName name="solver_con1" localSheetId="6" hidden="1">" "</definedName>
    <definedName name="solver_con1" localSheetId="0" hidden="1">" "</definedName>
    <definedName name="solver_con2" localSheetId="6" hidden="1">" "</definedName>
    <definedName name="solver_con2" localSheetId="0" hidden="1">" "</definedName>
    <definedName name="solver_con3" localSheetId="6" hidden="1">" "</definedName>
    <definedName name="solver_con3" localSheetId="0" hidden="1">" "</definedName>
    <definedName name="solver_con4" localSheetId="6" hidden="1">" "</definedName>
    <definedName name="solver_con4" localSheetId="0" hidden="1">" "</definedName>
    <definedName name="solver_con5" localSheetId="6" hidden="1">" "</definedName>
    <definedName name="solver_con5" localSheetId="0" hidden="1">" "</definedName>
    <definedName name="solver_con6" localSheetId="6" hidden="1">" "</definedName>
    <definedName name="solver_con6" localSheetId="0" hidden="1">" "</definedName>
    <definedName name="solver_con7" localSheetId="0" hidden="1">" "</definedName>
    <definedName name="solver_con8" localSheetId="0" hidden="1">" "</definedName>
    <definedName name="solver_con9" localSheetId="0" hidden="1">" "</definedName>
    <definedName name="solver_cvg" localSheetId="6" hidden="1">0.0001</definedName>
    <definedName name="solver_cvg" localSheetId="0" hidden="1">0.0001</definedName>
    <definedName name="solver_dia" localSheetId="6" hidden="1">5</definedName>
    <definedName name="solver_dia" localSheetId="0" hidden="1">5</definedName>
    <definedName name="solver_dia" localSheetId="4" hidden="1">5</definedName>
    <definedName name="solver_drv" localSheetId="6" hidden="1">2</definedName>
    <definedName name="solver_drv" localSheetId="0" hidden="1">1</definedName>
    <definedName name="solver_eng" localSheetId="6" hidden="1">3</definedName>
    <definedName name="solver_eng" localSheetId="0" hidden="1">3</definedName>
    <definedName name="solver_est" localSheetId="6" hidden="1">2</definedName>
    <definedName name="solver_est" localSheetId="0" hidden="1">1</definedName>
    <definedName name="solver_fns" localSheetId="6" hidden="1">0</definedName>
    <definedName name="solver_fns" localSheetId="0" hidden="1">0</definedName>
    <definedName name="solver_glb" localSheetId="6" hidden="1">-1E+30</definedName>
    <definedName name="solver_glb" localSheetId="0" hidden="1">-1E+30</definedName>
    <definedName name="solver_gub" localSheetId="6" hidden="1">1E+30</definedName>
    <definedName name="solver_gub" localSheetId="0" hidden="1">1E+30</definedName>
    <definedName name="solver_iao" localSheetId="6" hidden="1">0</definedName>
    <definedName name="solver_iao" localSheetId="0" hidden="1">0</definedName>
    <definedName name="solver_ibd" localSheetId="6" hidden="1">2</definedName>
    <definedName name="solver_ibd" localSheetId="0" hidden="1">2</definedName>
    <definedName name="solver_inc" localSheetId="6" hidden="1">0</definedName>
    <definedName name="solver_inc" localSheetId="0" hidden="1">0</definedName>
    <definedName name="solver_int" localSheetId="6" hidden="1">1</definedName>
    <definedName name="solver_int" localSheetId="0" hidden="1">1</definedName>
    <definedName name="solver_int" localSheetId="4" hidden="1">0</definedName>
    <definedName name="solver_irs" localSheetId="6" hidden="1">0</definedName>
    <definedName name="solver_irs" localSheetId="0" hidden="1">0</definedName>
    <definedName name="solver_ism" localSheetId="6" hidden="1">0</definedName>
    <definedName name="solver_ism" localSheetId="0" hidden="1">0</definedName>
    <definedName name="solver_itr" localSheetId="6" hidden="1">2147483647</definedName>
    <definedName name="solver_itr" localSheetId="0" hidden="1">100</definedName>
    <definedName name="solver_lhs_ob1" localSheetId="6" hidden="1">0</definedName>
    <definedName name="solver_lhs_ob1" localSheetId="0" hidden="1">0</definedName>
    <definedName name="solver_lhs_ob2" localSheetId="6" hidden="1">0</definedName>
    <definedName name="solver_lhs_ob2" localSheetId="0" hidden="1">0</definedName>
    <definedName name="solver_lhs_ob3" localSheetId="6" hidden="1">0</definedName>
    <definedName name="solver_lhs_ob3" localSheetId="0" hidden="1">0</definedName>
    <definedName name="solver_lhs_ob4" localSheetId="6" hidden="1">0</definedName>
    <definedName name="solver_lhs_ob4" localSheetId="0" hidden="1">0</definedName>
    <definedName name="solver_lhs_ob5" localSheetId="6" hidden="1">0</definedName>
    <definedName name="solver_lhs_ob5" localSheetId="0" hidden="1">0</definedName>
    <definedName name="solver_lhs_ob6" localSheetId="6" hidden="1">0</definedName>
    <definedName name="solver_lhs_ob6" localSheetId="0" hidden="1">0</definedName>
    <definedName name="solver_lhs_ob7" localSheetId="0" hidden="1">0</definedName>
    <definedName name="solver_lhs_ob8" localSheetId="0" hidden="1">0</definedName>
    <definedName name="solver_lhs_ob9" localSheetId="0" hidden="1">0</definedName>
    <definedName name="solver_lhs1" localSheetId="6" hidden="1">Costs!$B$7:$B$9</definedName>
    <definedName name="solver_lhs1" localSheetId="0" hidden="1">'Map and Results'!$A$115:$A$139</definedName>
    <definedName name="solver_lhs2" localSheetId="6" hidden="1">Costs!$D$7:$D$9</definedName>
    <definedName name="solver_lhs2" localSheetId="0" hidden="1">'Map and Results'!$B$23:$B$47</definedName>
    <definedName name="solver_lhs3" localSheetId="6" hidden="1">'Map and Results'!$C$89</definedName>
    <definedName name="solver_lhs3" localSheetId="0" hidden="1">'Map and Results'!$C$23:$C$47</definedName>
    <definedName name="solver_lhs4" localSheetId="6" hidden="1">Costs!$E$25:$E$123</definedName>
    <definedName name="solver_lhs4" localSheetId="0" hidden="1">'Map and Results'!$C$23:$C$47</definedName>
    <definedName name="solver_lhs5" localSheetId="6" hidden="1">'Map and Results'!$D$89</definedName>
    <definedName name="solver_lhs5" localSheetId="0" hidden="1">'Map and Results'!$C$23:$C$47</definedName>
    <definedName name="solver_lhs6" localSheetId="6" hidden="1">'Map and Results'!$E$89</definedName>
    <definedName name="solver_lhs6" localSheetId="0" hidden="1">'Map and Results'!$C$89:$E$89</definedName>
    <definedName name="solver_lhs7" localSheetId="0" hidden="1">'Map and Results'!$D$23:$E$47</definedName>
    <definedName name="solver_lhs8" localSheetId="0" hidden="1">'Map and Results'!$E$23:$E$72</definedName>
    <definedName name="solver_lhs9" localSheetId="0" hidden="1">'Map and Results'!$C$89:$E$89</definedName>
    <definedName name="solver_lin" localSheetId="6" hidden="1">2</definedName>
    <definedName name="solver_lin" localSheetId="0" hidden="1">2</definedName>
    <definedName name="solver_loc" localSheetId="6" hidden="1">4</definedName>
    <definedName name="solver_loc" localSheetId="0" hidden="1">4</definedName>
    <definedName name="solver_log" localSheetId="6" hidden="1">1</definedName>
    <definedName name="solver_log" localSheetId="0" hidden="1">1</definedName>
    <definedName name="solver_lva" localSheetId="6" hidden="1">2</definedName>
    <definedName name="solver_mda" localSheetId="6" hidden="1">4</definedName>
    <definedName name="solver_mda" localSheetId="0" hidden="1">4</definedName>
    <definedName name="solver_mda" localSheetId="4" hidden="1">4</definedName>
    <definedName name="solver_mip" localSheetId="6" hidden="1">5000</definedName>
    <definedName name="solver_mip" localSheetId="0" hidden="1">5000</definedName>
    <definedName name="solver_mni" localSheetId="6" hidden="1">30</definedName>
    <definedName name="solver_mni" localSheetId="0" hidden="1">30</definedName>
    <definedName name="solver_mod" localSheetId="6" hidden="1">3</definedName>
    <definedName name="solver_mod" localSheetId="0" hidden="1">3</definedName>
    <definedName name="solver_mod" localSheetId="4" hidden="1">3</definedName>
    <definedName name="solver_mrt" localSheetId="6" hidden="1">0.075</definedName>
    <definedName name="solver_mrt" localSheetId="0" hidden="1">0.075</definedName>
    <definedName name="solver_neg" localSheetId="6" hidden="1">1</definedName>
    <definedName name="solver_neg" localSheetId="0" hidden="1">1</definedName>
    <definedName name="solver_nod" localSheetId="6" hidden="1">5000</definedName>
    <definedName name="solver_nod" localSheetId="0" hidden="1">5000</definedName>
    <definedName name="solver_ntr" localSheetId="6" hidden="1">0</definedName>
    <definedName name="solver_ntr" localSheetId="0" hidden="1">0</definedName>
    <definedName name="solver_ntr" localSheetId="4" hidden="1">0</definedName>
    <definedName name="solver_ntri" hidden="1">1000</definedName>
    <definedName name="solver_num" localSheetId="6" hidden="1">0</definedName>
    <definedName name="solver_num" localSheetId="0" hidden="1">9</definedName>
    <definedName name="solver_num" localSheetId="4" hidden="1">0</definedName>
    <definedName name="solver_nwt" localSheetId="6" hidden="1">2</definedName>
    <definedName name="solver_nwt" localSheetId="0" hidden="1">1</definedName>
    <definedName name="solver_obc" localSheetId="6" hidden="1">0</definedName>
    <definedName name="solver_obc" localSheetId="0" hidden="1">0</definedName>
    <definedName name="solver_obp" localSheetId="6" hidden="1">0</definedName>
    <definedName name="solver_obp" localSheetId="0" hidden="1">0</definedName>
    <definedName name="solver_ofx" localSheetId="6" hidden="1">2</definedName>
    <definedName name="solver_ofx" localSheetId="0" hidden="1">2</definedName>
    <definedName name="solver_opt" localSheetId="6" hidden="1">'Map and Results'!$H$101</definedName>
    <definedName name="solver_opt" localSheetId="0" hidden="1">'Map and Results'!$H$106</definedName>
    <definedName name="solver_opt_ob" localSheetId="6" hidden="1">1</definedName>
    <definedName name="solver_opt_ob" localSheetId="0" hidden="1">1</definedName>
    <definedName name="solver_piv" localSheetId="6" hidden="1">0.000001</definedName>
    <definedName name="solver_pre" localSheetId="6" hidden="1">0.000001</definedName>
    <definedName name="solver_pre" localSheetId="0" hidden="1">0.001</definedName>
    <definedName name="solver_pro" localSheetId="6" hidden="1">2</definedName>
    <definedName name="solver_pro" localSheetId="0" hidden="1">2</definedName>
    <definedName name="solver_psi" localSheetId="6" hidden="1">0</definedName>
    <definedName name="solver_psi" localSheetId="0" hidden="1">0</definedName>
    <definedName name="solver_rbv" localSheetId="6" hidden="1">1</definedName>
    <definedName name="solver_rbv" localSheetId="0" hidden="1">0</definedName>
    <definedName name="solver_rdp" localSheetId="6" hidden="1">0</definedName>
    <definedName name="solver_rdp" localSheetId="0" hidden="1">0</definedName>
    <definedName name="solver_red" localSheetId="6" hidden="1">0.000001</definedName>
    <definedName name="solver_rel1" localSheetId="6" hidden="1">1</definedName>
    <definedName name="solver_rel1" localSheetId="0" hidden="1">3</definedName>
    <definedName name="solver_rel2" localSheetId="6" hidden="1">1</definedName>
    <definedName name="solver_rel2" localSheetId="0" hidden="1">5</definedName>
    <definedName name="solver_rel3" localSheetId="6" hidden="1">3</definedName>
    <definedName name="solver_rel3" localSheetId="0" hidden="1">1</definedName>
    <definedName name="solver_rel4" localSheetId="6" hidden="1">1</definedName>
    <definedName name="solver_rel4" localSheetId="0" hidden="1">3</definedName>
    <definedName name="solver_rel5" localSheetId="6" hidden="1">3</definedName>
    <definedName name="solver_rel5" localSheetId="0" hidden="1">4</definedName>
    <definedName name="solver_rel6" localSheetId="6" hidden="1">3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3</definedName>
    <definedName name="solver_reo" localSheetId="6" hidden="1">2</definedName>
    <definedName name="solver_reo" localSheetId="0" hidden="1">2</definedName>
    <definedName name="solver_rep" localSheetId="6" hidden="1">2</definedName>
    <definedName name="solver_rep" localSheetId="0" hidden="1">0</definedName>
    <definedName name="solver_rhs1" localSheetId="6" hidden="1">3</definedName>
    <definedName name="solver_rhs1" localSheetId="0" hidden="1">'Map and Results'!$C$115:$C$139</definedName>
    <definedName name="solver_rhs2" localSheetId="6" hidden="1">600</definedName>
    <definedName name="solver_rhs2" localSheetId="0" hidden="1">'Map and Results'!$C$115:$C$164</definedName>
    <definedName name="solver_rhs3" localSheetId="6" hidden="1">'Map and Results'!$C$91</definedName>
    <definedName name="solver_rhs3" localSheetId="0" hidden="1">3</definedName>
    <definedName name="solver_rhs4" localSheetId="6" hidden="1">400</definedName>
    <definedName name="solver_rhs4" localSheetId="0" hidden="1">1</definedName>
    <definedName name="solver_rhs5" localSheetId="6" hidden="1">'Map and Results'!$D$91</definedName>
    <definedName name="solver_rhs5" localSheetId="0" hidden="1">1</definedName>
    <definedName name="solver_rhs6" localSheetId="6" hidden="1">'Map and Results'!$E$91</definedName>
    <definedName name="solver_rhs6" localSheetId="0" hidden="1">'Map and Results'!$C$91:$E$91</definedName>
    <definedName name="solver_rhs7" localSheetId="0" hidden="1">300</definedName>
    <definedName name="solver_rhs8" localSheetId="0" hidden="1">300</definedName>
    <definedName name="solver_rhs9" localSheetId="0" hidden="1">'Map and Results'!$C$92:$E$92</definedName>
    <definedName name="solver_rlx" localSheetId="6" hidden="1">2</definedName>
    <definedName name="solver_rlx" localSheetId="0" hidden="1">0</definedName>
    <definedName name="solver_rsd" localSheetId="0" hidden="1">0</definedName>
    <definedName name="solver_rsmp" hidden="1">2</definedName>
    <definedName name="solver_rtr" localSheetId="6" hidden="1">0</definedName>
    <definedName name="solver_rtr" localSheetId="0" hidden="1">0</definedName>
    <definedName name="solver_rxc1" localSheetId="6" hidden="1">1</definedName>
    <definedName name="solver_rxc1" localSheetId="0" hidden="1">1</definedName>
    <definedName name="solver_rxc2" localSheetId="6" hidden="1">1</definedName>
    <definedName name="solver_rxc2" localSheetId="0" hidden="1">0</definedName>
    <definedName name="solver_rxc3" localSheetId="6" hidden="1">1</definedName>
    <definedName name="solver_rxc3" localSheetId="0" hidden="1">1</definedName>
    <definedName name="solver_rxc4" localSheetId="6" hidden="1">1</definedName>
    <definedName name="solver_rxc4" localSheetId="0" hidden="1">1</definedName>
    <definedName name="solver_rxc5" localSheetId="6" hidden="1">1</definedName>
    <definedName name="solver_rxc5" localSheetId="0" hidden="1">1</definedName>
    <definedName name="solver_rxc6" localSheetId="6" hidden="1">1</definedName>
    <definedName name="solver_rxc6" localSheetId="0" hidden="1">1</definedName>
    <definedName name="solver_rxc7" localSheetId="0" hidden="1">1</definedName>
    <definedName name="solver_rxc8" localSheetId="0" hidden="1">0</definedName>
    <definedName name="solver_rxc9" localSheetId="0" hidden="1">1</definedName>
    <definedName name="solver_rxv" localSheetId="6" hidden="1">1</definedName>
    <definedName name="solver_rxv" localSheetId="0" hidden="1">1</definedName>
    <definedName name="solver_scl" localSheetId="6" hidden="1">2</definedName>
    <definedName name="solver_scl" localSheetId="0" hidden="1">0</definedName>
    <definedName name="solver_seed" hidden="1">0</definedName>
    <definedName name="solver_sel" localSheetId="6" hidden="1">1</definedName>
    <definedName name="solver_sel" localSheetId="0" hidden="1">1</definedName>
    <definedName name="solver_sho" localSheetId="6" hidden="1">2</definedName>
    <definedName name="solver_sho" localSheetId="0" hidden="1">0</definedName>
    <definedName name="solver_slv" localSheetId="6" hidden="1">0</definedName>
    <definedName name="solver_slv" localSheetId="0" hidden="1">0</definedName>
    <definedName name="solver_slv" localSheetId="4" hidden="1">0</definedName>
    <definedName name="solver_slvu" localSheetId="6" hidden="1">0</definedName>
    <definedName name="solver_slvu" localSheetId="0" hidden="1">0</definedName>
    <definedName name="solver_slvu" localSheetId="4" hidden="1">0</definedName>
    <definedName name="solver_ssz" localSheetId="6" hidden="1">100</definedName>
    <definedName name="solver_ssz" localSheetId="0" hidden="1">100</definedName>
    <definedName name="solver_std" localSheetId="6" hidden="1">0</definedName>
    <definedName name="solver_std" localSheetId="0" hidden="1">0</definedName>
    <definedName name="solver_tim" localSheetId="6" hidden="1">2147483647</definedName>
    <definedName name="solver_tim" localSheetId="0" hidden="1">100</definedName>
    <definedName name="solver_tol" localSheetId="6" hidden="1">0</definedName>
    <definedName name="solver_tol" localSheetId="0" hidden="1">0.0005</definedName>
    <definedName name="solver_typ" localSheetId="6" hidden="1">2</definedName>
    <definedName name="solver_typ" localSheetId="0" hidden="1">1</definedName>
    <definedName name="solver_typ" localSheetId="4" hidden="1">2</definedName>
    <definedName name="solver_ubigm" localSheetId="6" hidden="1">1000000</definedName>
    <definedName name="solver_ubigm" localSheetId="0" hidden="1">1000000</definedName>
    <definedName name="solver_umod" localSheetId="6" hidden="1">1</definedName>
    <definedName name="solver_umod" localSheetId="0" hidden="1">1</definedName>
    <definedName name="solver_urs" localSheetId="6" hidden="1">0</definedName>
    <definedName name="solver_urs" localSheetId="0" hidden="1">0</definedName>
    <definedName name="solver_urs" localSheetId="4" hidden="1">0</definedName>
    <definedName name="solver_val" localSheetId="6" hidden="1">0</definedName>
    <definedName name="solver_val" localSheetId="0" hidden="1">0</definedName>
    <definedName name="solver_var" localSheetId="6" hidden="1">" "</definedName>
    <definedName name="solver_var" localSheetId="0" hidden="1">" "</definedName>
    <definedName name="solver_ver" localSheetId="6" hidden="1">2</definedName>
    <definedName name="solver_ver" localSheetId="0" hidden="1">10</definedName>
    <definedName name="solver_ver" localSheetId="4" hidden="1">10</definedName>
    <definedName name="solver_vir" localSheetId="6" hidden="1">1</definedName>
    <definedName name="solver_vir" localSheetId="0" hidden="1">1</definedName>
    <definedName name="solver_vol" localSheetId="6" hidden="1">0</definedName>
    <definedName name="solver_vol" localSheetId="0" hidden="1">0</definedName>
    <definedName name="solver_vst" localSheetId="6" hidden="1">0</definedName>
    <definedName name="solver_vst" localSheetId="0" hidden="1">0</definedName>
  </definedNames>
  <calcPr calcId="114210"/>
</workbook>
</file>

<file path=xl/calcChain.xml><?xml version="1.0" encoding="utf-8"?>
<calcChain xmlns="http://schemas.openxmlformats.org/spreadsheetml/2006/main">
  <c r="M8" i="2"/>
  <c r="E8"/>
  <c r="B8" i="4"/>
  <c r="C8"/>
  <c r="D8"/>
  <c r="B9"/>
  <c r="C9"/>
  <c r="D9"/>
  <c r="B10"/>
  <c r="C10"/>
  <c r="D10"/>
  <c r="B11"/>
  <c r="C11"/>
  <c r="D11"/>
  <c r="B12"/>
  <c r="C12"/>
  <c r="D12"/>
  <c r="B13"/>
  <c r="C13"/>
  <c r="D13"/>
  <c r="B14"/>
  <c r="C14"/>
  <c r="D14"/>
  <c r="B15"/>
  <c r="C15"/>
  <c r="D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B33"/>
  <c r="C33"/>
  <c r="D33"/>
  <c r="B34"/>
  <c r="C34"/>
  <c r="D34"/>
  <c r="B35"/>
  <c r="C35"/>
  <c r="D35"/>
  <c r="E8"/>
  <c r="E9"/>
  <c r="E10"/>
  <c r="E11"/>
  <c r="E12"/>
  <c r="E13"/>
  <c r="E14"/>
  <c r="E15"/>
  <c r="D7"/>
  <c r="E7"/>
  <c r="C7"/>
  <c r="B7"/>
  <c r="C6" i="5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I8" i="4"/>
  <c r="J8"/>
  <c r="I9"/>
  <c r="J9"/>
  <c r="I7"/>
  <c r="J7"/>
  <c r="H7"/>
  <c r="H8"/>
  <c r="H9"/>
  <c r="G8"/>
  <c r="G9"/>
  <c r="G7"/>
  <c r="K24" i="2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23"/>
  <c r="D95"/>
  <c r="E95"/>
  <c r="C95"/>
  <c r="B73" i="1"/>
  <c r="B73" i="2"/>
  <c r="E6" i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"/>
  <c r="G23" i="2"/>
  <c r="H23"/>
  <c r="C115"/>
  <c r="G24"/>
  <c r="H24"/>
  <c r="C116"/>
  <c r="G25"/>
  <c r="H25"/>
  <c r="C117"/>
  <c r="G26"/>
  <c r="H26"/>
  <c r="C118"/>
  <c r="G27"/>
  <c r="H27"/>
  <c r="C119"/>
  <c r="G28"/>
  <c r="H28"/>
  <c r="C120"/>
  <c r="G29"/>
  <c r="H29"/>
  <c r="C121"/>
  <c r="G30"/>
  <c r="H30"/>
  <c r="C122"/>
  <c r="G31"/>
  <c r="H31"/>
  <c r="C123"/>
  <c r="G32"/>
  <c r="H32"/>
  <c r="C124"/>
  <c r="G33"/>
  <c r="H33"/>
  <c r="C125"/>
  <c r="G34"/>
  <c r="H34"/>
  <c r="C126"/>
  <c r="G35"/>
  <c r="H35"/>
  <c r="C127"/>
  <c r="G36"/>
  <c r="H36"/>
  <c r="C128"/>
  <c r="G37"/>
  <c r="H37"/>
  <c r="C129"/>
  <c r="G38"/>
  <c r="H38"/>
  <c r="C130"/>
  <c r="G39"/>
  <c r="H39"/>
  <c r="C131"/>
  <c r="G40"/>
  <c r="H40"/>
  <c r="C132"/>
  <c r="G41"/>
  <c r="H41"/>
  <c r="C133"/>
  <c r="G42"/>
  <c r="H42"/>
  <c r="C134"/>
  <c r="G43"/>
  <c r="H43"/>
  <c r="C135"/>
  <c r="G44"/>
  <c r="H44"/>
  <c r="C136"/>
  <c r="G45"/>
  <c r="H45"/>
  <c r="C137"/>
  <c r="G46"/>
  <c r="H46"/>
  <c r="C138"/>
  <c r="G47"/>
  <c r="H47"/>
  <c r="C139"/>
  <c r="G48"/>
  <c r="H48"/>
  <c r="C140"/>
  <c r="G49"/>
  <c r="H49"/>
  <c r="C141"/>
  <c r="G50"/>
  <c r="H50"/>
  <c r="C142"/>
  <c r="G51"/>
  <c r="H51"/>
  <c r="C143"/>
  <c r="G52"/>
  <c r="H52"/>
  <c r="C144"/>
  <c r="G53"/>
  <c r="H53"/>
  <c r="C145"/>
  <c r="G54"/>
  <c r="H54"/>
  <c r="C146"/>
  <c r="G55"/>
  <c r="H55"/>
  <c r="C147"/>
  <c r="G56"/>
  <c r="H56"/>
  <c r="C148"/>
  <c r="G57"/>
  <c r="H57"/>
  <c r="C149"/>
  <c r="G58"/>
  <c r="H58"/>
  <c r="C150"/>
  <c r="G59"/>
  <c r="H59"/>
  <c r="C151"/>
  <c r="G60"/>
  <c r="H60"/>
  <c r="C152"/>
  <c r="G61"/>
  <c r="H61"/>
  <c r="C153"/>
  <c r="G62"/>
  <c r="H62"/>
  <c r="C154"/>
  <c r="G63"/>
  <c r="H63"/>
  <c r="C155"/>
  <c r="G64"/>
  <c r="H64"/>
  <c r="C156"/>
  <c r="G65"/>
  <c r="H65"/>
  <c r="C157"/>
  <c r="G66"/>
  <c r="H66"/>
  <c r="C158"/>
  <c r="G67"/>
  <c r="H67"/>
  <c r="C159"/>
  <c r="G68"/>
  <c r="H68"/>
  <c r="C160"/>
  <c r="G69"/>
  <c r="H69"/>
  <c r="C161"/>
  <c r="G70"/>
  <c r="H70"/>
  <c r="C162"/>
  <c r="G71"/>
  <c r="H71"/>
  <c r="C163"/>
  <c r="G72"/>
  <c r="H72"/>
  <c r="C164"/>
  <c r="C7" i="6"/>
  <c r="H7"/>
  <c r="J7"/>
  <c r="L7"/>
  <c r="N7"/>
  <c r="P7"/>
  <c r="R7"/>
  <c r="T7"/>
  <c r="V7"/>
  <c r="X7"/>
  <c r="Z7"/>
  <c r="AB7"/>
  <c r="AD7"/>
  <c r="AF7"/>
  <c r="AH7"/>
  <c r="AJ7"/>
  <c r="AL7"/>
  <c r="AN7"/>
  <c r="AP7"/>
  <c r="AR7"/>
  <c r="AT7"/>
  <c r="AV7"/>
  <c r="AX7"/>
  <c r="AZ7"/>
  <c r="C9"/>
  <c r="E9"/>
  <c r="H9"/>
  <c r="J9"/>
  <c r="L9"/>
  <c r="N9"/>
  <c r="P9"/>
  <c r="R9"/>
  <c r="T9"/>
  <c r="V9"/>
  <c r="X9"/>
  <c r="Z9"/>
  <c r="AB9"/>
  <c r="AD9"/>
  <c r="AF9"/>
  <c r="AH9"/>
  <c r="AJ9"/>
  <c r="AL9"/>
  <c r="AN9"/>
  <c r="AP9"/>
  <c r="AR9"/>
  <c r="AT9"/>
  <c r="AV9"/>
  <c r="AX9"/>
  <c r="AZ9"/>
  <c r="C10"/>
  <c r="C11"/>
  <c r="E11"/>
  <c r="J11"/>
  <c r="L11"/>
  <c r="N11"/>
  <c r="P11"/>
  <c r="R11"/>
  <c r="T11"/>
  <c r="X11"/>
  <c r="Z11"/>
  <c r="AB11"/>
  <c r="AD11"/>
  <c r="AF11"/>
  <c r="AH11"/>
  <c r="AJ11"/>
  <c r="AL11"/>
  <c r="AN11"/>
  <c r="AP11"/>
  <c r="AR11"/>
  <c r="AT11"/>
  <c r="AV11"/>
  <c r="AX11"/>
  <c r="AZ11"/>
  <c r="C12"/>
  <c r="E12"/>
  <c r="C13"/>
  <c r="E13"/>
  <c r="L13"/>
  <c r="N13"/>
  <c r="P13"/>
  <c r="R13"/>
  <c r="T13"/>
  <c r="V13"/>
  <c r="X13"/>
  <c r="Z13"/>
  <c r="AB13"/>
  <c r="AD13"/>
  <c r="AF13"/>
  <c r="AH13"/>
  <c r="AJ13"/>
  <c r="AL13"/>
  <c r="AN13"/>
  <c r="AP13"/>
  <c r="AR13"/>
  <c r="AT13"/>
  <c r="AV13"/>
  <c r="AX13"/>
  <c r="AZ13"/>
  <c r="C14"/>
  <c r="E14"/>
  <c r="C15"/>
  <c r="E15"/>
  <c r="N15"/>
  <c r="P15"/>
  <c r="R15"/>
  <c r="T15"/>
  <c r="V15"/>
  <c r="X15"/>
  <c r="Z15"/>
  <c r="AB15"/>
  <c r="AD15"/>
  <c r="AF15"/>
  <c r="AH15"/>
  <c r="AJ15"/>
  <c r="AL15"/>
  <c r="AN15"/>
  <c r="AP15"/>
  <c r="AR15"/>
  <c r="AT15"/>
  <c r="AV15"/>
  <c r="AX15"/>
  <c r="AZ15"/>
  <c r="C16"/>
  <c r="E16"/>
  <c r="C17"/>
  <c r="E17"/>
  <c r="P17"/>
  <c r="R17"/>
  <c r="T17"/>
  <c r="V17"/>
  <c r="X17"/>
  <c r="Z17"/>
  <c r="AB17"/>
  <c r="AD17"/>
  <c r="AF17"/>
  <c r="AH17"/>
  <c r="AJ17"/>
  <c r="AL17"/>
  <c r="AN17"/>
  <c r="AP17"/>
  <c r="AR17"/>
  <c r="AT17"/>
  <c r="AV17"/>
  <c r="AX17"/>
  <c r="AZ17"/>
  <c r="C18"/>
  <c r="E18"/>
  <c r="R18"/>
  <c r="C19"/>
  <c r="E19"/>
  <c r="G19"/>
  <c r="K19"/>
  <c r="O19"/>
  <c r="R19"/>
  <c r="T19"/>
  <c r="V19"/>
  <c r="X19"/>
  <c r="Z19"/>
  <c r="AB19"/>
  <c r="AD19"/>
  <c r="AF19"/>
  <c r="AH19"/>
  <c r="AJ19"/>
  <c r="AL19"/>
  <c r="AN19"/>
  <c r="AP19"/>
  <c r="AR19"/>
  <c r="AT19"/>
  <c r="AV19"/>
  <c r="AX19"/>
  <c r="AZ19"/>
  <c r="C20"/>
  <c r="E20"/>
  <c r="R20"/>
  <c r="C21"/>
  <c r="E21"/>
  <c r="G21"/>
  <c r="I21"/>
  <c r="K21"/>
  <c r="M21"/>
  <c r="O21"/>
  <c r="Q21"/>
  <c r="T21"/>
  <c r="V21"/>
  <c r="X21"/>
  <c r="Z21"/>
  <c r="AB21"/>
  <c r="AD21"/>
  <c r="AF21"/>
  <c r="AH21"/>
  <c r="AJ21"/>
  <c r="AL21"/>
  <c r="AN21"/>
  <c r="AP21"/>
  <c r="AR21"/>
  <c r="AT21"/>
  <c r="AV21"/>
  <c r="AX21"/>
  <c r="AZ21"/>
  <c r="C22"/>
  <c r="E22"/>
  <c r="C23"/>
  <c r="E23"/>
  <c r="G23"/>
  <c r="K23"/>
  <c r="O23"/>
  <c r="S23"/>
  <c r="V23"/>
  <c r="X23"/>
  <c r="Z23"/>
  <c r="AB23"/>
  <c r="AD23"/>
  <c r="AF23"/>
  <c r="AH23"/>
  <c r="AJ23"/>
  <c r="AL23"/>
  <c r="AN23"/>
  <c r="AP23"/>
  <c r="AR23"/>
  <c r="AT23"/>
  <c r="AV23"/>
  <c r="AX23"/>
  <c r="AZ23"/>
  <c r="C24"/>
  <c r="E24"/>
  <c r="G24"/>
  <c r="K24"/>
  <c r="O24"/>
  <c r="S24"/>
  <c r="V24"/>
  <c r="X24"/>
  <c r="Z24"/>
  <c r="AB24"/>
  <c r="AD24"/>
  <c r="AF24"/>
  <c r="AH24"/>
  <c r="AJ24"/>
  <c r="AL24"/>
  <c r="AN24"/>
  <c r="AP24"/>
  <c r="AR24"/>
  <c r="AT24"/>
  <c r="AV24"/>
  <c r="AX24"/>
  <c r="AZ24"/>
  <c r="C25"/>
  <c r="E25"/>
  <c r="G25"/>
  <c r="K25"/>
  <c r="O25"/>
  <c r="S25"/>
  <c r="U25"/>
  <c r="X25"/>
  <c r="Z25"/>
  <c r="AB25"/>
  <c r="AD25"/>
  <c r="AF25"/>
  <c r="AH25"/>
  <c r="AJ25"/>
  <c r="AL25"/>
  <c r="AN25"/>
  <c r="AP25"/>
  <c r="AR25"/>
  <c r="AT25"/>
  <c r="AV25"/>
  <c r="AX25"/>
  <c r="AZ25"/>
  <c r="C26"/>
  <c r="E26"/>
  <c r="G26"/>
  <c r="K26"/>
  <c r="O26"/>
  <c r="S26"/>
  <c r="U26"/>
  <c r="X26"/>
  <c r="Z26"/>
  <c r="AB26"/>
  <c r="AD26"/>
  <c r="AF26"/>
  <c r="AH26"/>
  <c r="AJ26"/>
  <c r="AL26"/>
  <c r="AN26"/>
  <c r="AP26"/>
  <c r="AR26"/>
  <c r="AT26"/>
  <c r="AV26"/>
  <c r="AX26"/>
  <c r="AZ26"/>
  <c r="C27"/>
  <c r="E27"/>
  <c r="G27"/>
  <c r="K27"/>
  <c r="O27"/>
  <c r="S27"/>
  <c r="U27"/>
  <c r="W27"/>
  <c r="Z27"/>
  <c r="AB27"/>
  <c r="AD27"/>
  <c r="AF27"/>
  <c r="AH27"/>
  <c r="AJ27"/>
  <c r="AL27"/>
  <c r="AN27"/>
  <c r="AP27"/>
  <c r="AR27"/>
  <c r="AT27"/>
  <c r="AV27"/>
  <c r="AX27"/>
  <c r="AZ27"/>
  <c r="C28"/>
  <c r="E28"/>
  <c r="C29"/>
  <c r="E29"/>
  <c r="G29"/>
  <c r="K29"/>
  <c r="O29"/>
  <c r="S29"/>
  <c r="U29"/>
  <c r="W29"/>
  <c r="AB29"/>
  <c r="AD29"/>
  <c r="AF29"/>
  <c r="AH29"/>
  <c r="AJ29"/>
  <c r="AL29"/>
  <c r="AN29"/>
  <c r="AP29"/>
  <c r="AR29"/>
  <c r="AT29"/>
  <c r="AV29"/>
  <c r="AX29"/>
  <c r="AZ29"/>
  <c r="C30"/>
  <c r="E30"/>
  <c r="G30"/>
  <c r="K30"/>
  <c r="O30"/>
  <c r="S30"/>
  <c r="U30"/>
  <c r="W30"/>
  <c r="AB30"/>
  <c r="AD30"/>
  <c r="AF30"/>
  <c r="AH30"/>
  <c r="AJ30"/>
  <c r="AL30"/>
  <c r="AN30"/>
  <c r="AP30"/>
  <c r="AR30"/>
  <c r="AT30"/>
  <c r="AV30"/>
  <c r="AX30"/>
  <c r="AZ30"/>
  <c r="C31"/>
  <c r="E31"/>
  <c r="G31"/>
  <c r="K31"/>
  <c r="O31"/>
  <c r="S31"/>
  <c r="U31"/>
  <c r="W31"/>
  <c r="AA31"/>
  <c r="AD31"/>
  <c r="AF31"/>
  <c r="AH31"/>
  <c r="AJ31"/>
  <c r="AL31"/>
  <c r="AN31"/>
  <c r="AP31"/>
  <c r="AR31"/>
  <c r="AT31"/>
  <c r="AV31"/>
  <c r="AX31"/>
  <c r="C32"/>
  <c r="E32"/>
  <c r="G32"/>
  <c r="K32"/>
  <c r="O32"/>
  <c r="S32"/>
  <c r="U32"/>
  <c r="W32"/>
  <c r="AA32"/>
  <c r="AD32"/>
  <c r="AF32"/>
  <c r="AH32"/>
  <c r="AJ32"/>
  <c r="AL32"/>
  <c r="AN32"/>
  <c r="AP32"/>
  <c r="AR32"/>
  <c r="AT32"/>
  <c r="AV32"/>
  <c r="AX32"/>
  <c r="AZ32"/>
  <c r="C33"/>
  <c r="E33"/>
  <c r="G33"/>
  <c r="K33"/>
  <c r="O33"/>
  <c r="S33"/>
  <c r="U33"/>
  <c r="W33"/>
  <c r="AA33"/>
  <c r="AC33"/>
  <c r="AF33"/>
  <c r="AH33"/>
  <c r="AJ33"/>
  <c r="AL33"/>
  <c r="AN33"/>
  <c r="AP33"/>
  <c r="AR33"/>
  <c r="AT33"/>
  <c r="AV33"/>
  <c r="AX33"/>
  <c r="AZ33"/>
  <c r="C34"/>
  <c r="E34"/>
  <c r="G34"/>
  <c r="K34"/>
  <c r="O34"/>
  <c r="S34"/>
  <c r="U34"/>
  <c r="W34"/>
  <c r="AA34"/>
  <c r="AC34"/>
  <c r="AF34"/>
  <c r="AH34"/>
  <c r="AJ34"/>
  <c r="AL34"/>
  <c r="AN34"/>
  <c r="AP34"/>
  <c r="AR34"/>
  <c r="AT34"/>
  <c r="AV34"/>
  <c r="AX34"/>
  <c r="AZ34"/>
  <c r="C35"/>
  <c r="E35"/>
  <c r="G35"/>
  <c r="K35"/>
  <c r="O35"/>
  <c r="S35"/>
  <c r="U35"/>
  <c r="W35"/>
  <c r="AA35"/>
  <c r="AC35"/>
  <c r="AE35"/>
  <c r="AH35"/>
  <c r="AJ35"/>
  <c r="AL35"/>
  <c r="AN35"/>
  <c r="AP35"/>
  <c r="AR35"/>
  <c r="AT35"/>
  <c r="AV35"/>
  <c r="AX35"/>
  <c r="AZ35"/>
  <c r="C36"/>
  <c r="E36"/>
  <c r="C37"/>
  <c r="E37"/>
  <c r="G37"/>
  <c r="K37"/>
  <c r="O37"/>
  <c r="S37"/>
  <c r="U37"/>
  <c r="W37"/>
  <c r="AA37"/>
  <c r="AC37"/>
  <c r="AE37"/>
  <c r="AJ37"/>
  <c r="AL37"/>
  <c r="AN37"/>
  <c r="AP37"/>
  <c r="AR37"/>
  <c r="AT37"/>
  <c r="AV37"/>
  <c r="AX37"/>
  <c r="AZ37"/>
  <c r="C38"/>
  <c r="E38"/>
  <c r="G38"/>
  <c r="K38"/>
  <c r="O38"/>
  <c r="S38"/>
  <c r="U38"/>
  <c r="W38"/>
  <c r="AA38"/>
  <c r="AC38"/>
  <c r="AE38"/>
  <c r="AJ38"/>
  <c r="AL38"/>
  <c r="AN38"/>
  <c r="AP38"/>
  <c r="AR38"/>
  <c r="AT38"/>
  <c r="AV38"/>
  <c r="AX38"/>
  <c r="AZ38"/>
  <c r="C39"/>
  <c r="E39"/>
  <c r="G39"/>
  <c r="K39"/>
  <c r="O39"/>
  <c r="S39"/>
  <c r="U39"/>
  <c r="W39"/>
  <c r="AA39"/>
  <c r="AC39"/>
  <c r="AE39"/>
  <c r="AI39"/>
  <c r="AL39"/>
  <c r="AN39"/>
  <c r="AP39"/>
  <c r="AR39"/>
  <c r="AT39"/>
  <c r="AV39"/>
  <c r="AX39"/>
  <c r="AZ39"/>
  <c r="C40"/>
  <c r="E40"/>
  <c r="G40"/>
  <c r="K40"/>
  <c r="O40"/>
  <c r="S40"/>
  <c r="U40"/>
  <c r="W40"/>
  <c r="AA40"/>
  <c r="AC40"/>
  <c r="AE40"/>
  <c r="AI40"/>
  <c r="AL40"/>
  <c r="AN40"/>
  <c r="AP40"/>
  <c r="AR40"/>
  <c r="AT40"/>
  <c r="AV40"/>
  <c r="AX40"/>
  <c r="AZ40"/>
  <c r="C41"/>
  <c r="E41"/>
  <c r="G41"/>
  <c r="K41"/>
  <c r="O41"/>
  <c r="S41"/>
  <c r="U41"/>
  <c r="W41"/>
  <c r="AA41"/>
  <c r="AC41"/>
  <c r="AE41"/>
  <c r="AI41"/>
  <c r="AK41"/>
  <c r="AN41"/>
  <c r="AP41"/>
  <c r="AR41"/>
  <c r="AT41"/>
  <c r="AV41"/>
  <c r="AX41"/>
  <c r="AZ41"/>
  <c r="C42"/>
  <c r="E42"/>
  <c r="G42"/>
  <c r="K42"/>
  <c r="O42"/>
  <c r="S42"/>
  <c r="U42"/>
  <c r="W42"/>
  <c r="AA42"/>
  <c r="AC42"/>
  <c r="AE42"/>
  <c r="AI42"/>
  <c r="AK42"/>
  <c r="AN42"/>
  <c r="AP42"/>
  <c r="AR42"/>
  <c r="AT42"/>
  <c r="AV42"/>
  <c r="AX42"/>
  <c r="AZ42"/>
  <c r="C43"/>
  <c r="E43"/>
  <c r="G43"/>
  <c r="K43"/>
  <c r="O43"/>
  <c r="S43"/>
  <c r="U43"/>
  <c r="W43"/>
  <c r="AA43"/>
  <c r="AC43"/>
  <c r="AE43"/>
  <c r="AI43"/>
  <c r="AK43"/>
  <c r="AM43"/>
  <c r="AP43"/>
  <c r="AR43"/>
  <c r="AT43"/>
  <c r="AV43"/>
  <c r="AX43"/>
  <c r="AZ43"/>
  <c r="C44"/>
  <c r="E44"/>
  <c r="C45"/>
  <c r="E45"/>
  <c r="G45"/>
  <c r="K45"/>
  <c r="O45"/>
  <c r="S45"/>
  <c r="U45"/>
  <c r="W45"/>
  <c r="AA45"/>
  <c r="AC45"/>
  <c r="AE45"/>
  <c r="AI45"/>
  <c r="AK45"/>
  <c r="AM45"/>
  <c r="AR45"/>
  <c r="AT45"/>
  <c r="AV45"/>
  <c r="AX45"/>
  <c r="AZ45"/>
  <c r="C46"/>
  <c r="E46"/>
  <c r="G46"/>
  <c r="K46"/>
  <c r="O46"/>
  <c r="S46"/>
  <c r="U46"/>
  <c r="W46"/>
  <c r="AA46"/>
  <c r="AC46"/>
  <c r="AE46"/>
  <c r="AI46"/>
  <c r="AK46"/>
  <c r="AM46"/>
  <c r="AR46"/>
  <c r="AT46"/>
  <c r="AV46"/>
  <c r="AX46"/>
  <c r="AZ46"/>
  <c r="C47"/>
  <c r="E47"/>
  <c r="G47"/>
  <c r="K47"/>
  <c r="O47"/>
  <c r="S47"/>
  <c r="U47"/>
  <c r="W47"/>
  <c r="AA47"/>
  <c r="AC47"/>
  <c r="AE47"/>
  <c r="AI47"/>
  <c r="AK47"/>
  <c r="AM47"/>
  <c r="AQ47"/>
  <c r="AT47"/>
  <c r="AV47"/>
  <c r="AX47"/>
  <c r="AZ47"/>
  <c r="C48"/>
  <c r="E48"/>
  <c r="G48"/>
  <c r="K48"/>
  <c r="O48"/>
  <c r="S48"/>
  <c r="U48"/>
  <c r="W48"/>
  <c r="AA48"/>
  <c r="AC48"/>
  <c r="AE48"/>
  <c r="AI48"/>
  <c r="AK48"/>
  <c r="AM48"/>
  <c r="AQ48"/>
  <c r="AT48"/>
  <c r="AV48"/>
  <c r="AX48"/>
  <c r="AZ48"/>
  <c r="C49"/>
  <c r="E49"/>
  <c r="G49"/>
  <c r="I49"/>
  <c r="K49"/>
  <c r="M49"/>
  <c r="O49"/>
  <c r="Q49"/>
  <c r="S49"/>
  <c r="U49"/>
  <c r="W49"/>
  <c r="Y49"/>
  <c r="AA49"/>
  <c r="AC49"/>
  <c r="AE49"/>
  <c r="AG49"/>
  <c r="AI49"/>
  <c r="AK49"/>
  <c r="AM49"/>
  <c r="AO49"/>
  <c r="AQ49"/>
  <c r="AS49"/>
  <c r="AV49"/>
  <c r="AX49"/>
  <c r="AZ49"/>
  <c r="C50"/>
  <c r="E50"/>
  <c r="G50"/>
  <c r="K50"/>
  <c r="O50"/>
  <c r="S50"/>
  <c r="U50"/>
  <c r="W50"/>
  <c r="AA50"/>
  <c r="AC50"/>
  <c r="AE50"/>
  <c r="AI50"/>
  <c r="AK50"/>
  <c r="AM50"/>
  <c r="AQ50"/>
  <c r="AS50"/>
  <c r="AV50"/>
  <c r="AX50"/>
  <c r="AZ50"/>
  <c r="C51"/>
  <c r="E51"/>
  <c r="G51"/>
  <c r="I51"/>
  <c r="K51"/>
  <c r="M51"/>
  <c r="O51"/>
  <c r="Q51"/>
  <c r="S51"/>
  <c r="U51"/>
  <c r="W51"/>
  <c r="Y51"/>
  <c r="AA51"/>
  <c r="AC51"/>
  <c r="AE51"/>
  <c r="AG51"/>
  <c r="AI51"/>
  <c r="AK51"/>
  <c r="AM51"/>
  <c r="AO51"/>
  <c r="AQ51"/>
  <c r="AS51"/>
  <c r="AU51"/>
  <c r="AX51"/>
  <c r="AZ51"/>
  <c r="C52"/>
  <c r="E52"/>
  <c r="C53"/>
  <c r="E53"/>
  <c r="G53"/>
  <c r="I53"/>
  <c r="K53"/>
  <c r="M53"/>
  <c r="O53"/>
  <c r="Q53"/>
  <c r="S53"/>
  <c r="U53"/>
  <c r="W53"/>
  <c r="Y53"/>
  <c r="AA53"/>
  <c r="AC53"/>
  <c r="AE53"/>
  <c r="AG53"/>
  <c r="AI53"/>
  <c r="AK53"/>
  <c r="AM53"/>
  <c r="AO53"/>
  <c r="AQ53"/>
  <c r="AS53"/>
  <c r="AU53"/>
  <c r="AW53"/>
  <c r="AZ53"/>
  <c r="C54"/>
  <c r="E54"/>
  <c r="G54"/>
  <c r="K54"/>
  <c r="O54"/>
  <c r="S54"/>
  <c r="U54"/>
  <c r="AA54"/>
  <c r="AC54"/>
  <c r="AE54"/>
  <c r="AI54"/>
  <c r="AK54"/>
  <c r="AM54"/>
  <c r="AQ54"/>
  <c r="AS54"/>
  <c r="AU54"/>
  <c r="AZ54"/>
  <c r="C55"/>
  <c r="E55"/>
  <c r="G55"/>
  <c r="I55"/>
  <c r="K55"/>
  <c r="M55"/>
  <c r="O55"/>
  <c r="Q55"/>
  <c r="S55"/>
  <c r="U55"/>
  <c r="W55"/>
  <c r="Y55"/>
  <c r="AA55"/>
  <c r="AC55"/>
  <c r="AE55"/>
  <c r="AG55"/>
  <c r="AI55"/>
  <c r="AK55"/>
  <c r="AM55"/>
  <c r="AO55"/>
  <c r="AQ55"/>
  <c r="AS55"/>
  <c r="AU55"/>
  <c r="AW55"/>
  <c r="AY55"/>
  <c r="J23" i="2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J38" i="1"/>
  <c r="K18"/>
  <c r="K43"/>
  <c r="K51"/>
  <c r="H17" i="2"/>
  <c r="H16"/>
  <c r="R5" i="11"/>
  <c r="F16" i="2"/>
  <c r="G16"/>
  <c r="H15"/>
  <c r="S5" i="11"/>
  <c r="F15" i="2"/>
  <c r="G15"/>
  <c r="H14"/>
  <c r="T5" i="11"/>
  <c r="F14" i="2"/>
  <c r="G14"/>
  <c r="C92"/>
  <c r="D4"/>
  <c r="L11"/>
  <c r="B172"/>
  <c r="D91"/>
  <c r="D92"/>
  <c r="E92"/>
  <c r="E91"/>
  <c r="C91"/>
  <c r="J22" i="1"/>
  <c r="L23" i="11"/>
  <c r="K28" i="1"/>
  <c r="K8"/>
  <c r="M9" i="11"/>
  <c r="B171" i="2"/>
  <c r="B173"/>
  <c r="J48" i="1"/>
  <c r="J52"/>
  <c r="D53" i="11"/>
  <c r="J44" i="1"/>
  <c r="J34"/>
  <c r="L35" i="11"/>
  <c r="J26" i="1"/>
  <c r="J18"/>
  <c r="L19" i="11"/>
  <c r="J10" i="1"/>
  <c r="K40"/>
  <c r="M41" i="11"/>
  <c r="K32" i="1"/>
  <c r="K24"/>
  <c r="M25" i="11"/>
  <c r="K20" i="1"/>
  <c r="K16"/>
  <c r="M17" i="11"/>
  <c r="K12" i="1"/>
  <c r="K47"/>
  <c r="M48" i="11"/>
  <c r="K36" i="1"/>
  <c r="K22"/>
  <c r="M23" i="11"/>
  <c r="K14" i="1"/>
  <c r="J30"/>
  <c r="L31" i="11"/>
  <c r="J14" i="1"/>
  <c r="K53"/>
  <c r="I53"/>
  <c r="J53"/>
  <c r="N54" i="11"/>
  <c r="K49" i="1"/>
  <c r="K45"/>
  <c r="E46" i="11"/>
  <c r="I63" i="2"/>
  <c r="R46" i="11"/>
  <c r="J54" i="1"/>
  <c r="J50"/>
  <c r="L51" i="11"/>
  <c r="J46" i="1"/>
  <c r="J42"/>
  <c r="L43" i="11"/>
  <c r="J36" i="1"/>
  <c r="J32"/>
  <c r="D33" i="11"/>
  <c r="J28" i="1"/>
  <c r="J24"/>
  <c r="D25" i="11"/>
  <c r="J20" i="1"/>
  <c r="J16"/>
  <c r="D17" i="11"/>
  <c r="J12" i="1"/>
  <c r="J8"/>
  <c r="K54"/>
  <c r="K52"/>
  <c r="E53" i="11"/>
  <c r="I70" i="2"/>
  <c r="R53" i="11"/>
  <c r="K50" i="1"/>
  <c r="K48"/>
  <c r="M49" i="11"/>
  <c r="K46" i="1"/>
  <c r="K44"/>
  <c r="E45" i="11"/>
  <c r="I62" i="2"/>
  <c r="R45" i="11"/>
  <c r="K42" i="1"/>
  <c r="M43" i="11"/>
  <c r="K38" i="1"/>
  <c r="E39" i="11"/>
  <c r="I56" i="2"/>
  <c r="R39" i="11"/>
  <c r="K34" i="1"/>
  <c r="K30"/>
  <c r="E31" i="11"/>
  <c r="I48" i="2"/>
  <c r="R31" i="11"/>
  <c r="K25" i="1"/>
  <c r="K23"/>
  <c r="M24" i="11"/>
  <c r="K21" i="1"/>
  <c r="K19"/>
  <c r="E20" i="11"/>
  <c r="K17" i="1"/>
  <c r="K15"/>
  <c r="E16" i="11"/>
  <c r="I33" i="2"/>
  <c r="R16" i="11"/>
  <c r="K13" i="1"/>
  <c r="K11"/>
  <c r="E12" i="11"/>
  <c r="I29" i="2"/>
  <c r="R12" i="11"/>
  <c r="M51"/>
  <c r="K39" i="1"/>
  <c r="E40" i="11"/>
  <c r="K37" i="1"/>
  <c r="K35"/>
  <c r="M36" i="11"/>
  <c r="K33" i="1"/>
  <c r="K31"/>
  <c r="E32" i="11"/>
  <c r="I49" i="2"/>
  <c r="R32" i="11"/>
  <c r="K29" i="1"/>
  <c r="K27"/>
  <c r="M28" i="11"/>
  <c r="K9" i="1"/>
  <c r="K7"/>
  <c r="M8" i="11"/>
  <c r="K26" i="1"/>
  <c r="K10"/>
  <c r="E11" i="11"/>
  <c r="I28" i="2"/>
  <c r="R11" i="11"/>
  <c r="I72" i="2"/>
  <c r="I68"/>
  <c r="I66"/>
  <c r="I64"/>
  <c r="I58"/>
  <c r="I54"/>
  <c r="I51"/>
  <c r="I47"/>
  <c r="I42"/>
  <c r="I40"/>
  <c r="I38"/>
  <c r="I34"/>
  <c r="I32"/>
  <c r="I26"/>
  <c r="I23"/>
  <c r="W54" i="6"/>
  <c r="AZ31"/>
  <c r="V11"/>
  <c r="F7"/>
  <c r="J40" i="1"/>
  <c r="I71" i="2"/>
  <c r="I67"/>
  <c r="I60"/>
  <c r="I59"/>
  <c r="I55"/>
  <c r="I52"/>
  <c r="I50"/>
  <c r="I46"/>
  <c r="I44"/>
  <c r="I43"/>
  <c r="I39"/>
  <c r="I36"/>
  <c r="I35"/>
  <c r="I31"/>
  <c r="I30"/>
  <c r="I27"/>
  <c r="I25"/>
  <c r="K41" i="1"/>
  <c r="K5"/>
  <c r="E6" i="11"/>
  <c r="R6"/>
  <c r="D54"/>
  <c r="J51" i="1"/>
  <c r="L52" i="11"/>
  <c r="J49" i="1"/>
  <c r="J47"/>
  <c r="I47"/>
  <c r="N48" i="11"/>
  <c r="J45" i="1"/>
  <c r="J43"/>
  <c r="I43"/>
  <c r="N44" i="11"/>
  <c r="J41" i="1"/>
  <c r="J39"/>
  <c r="D40" i="11"/>
  <c r="J37" i="1"/>
  <c r="D38" i="11"/>
  <c r="J35" i="1"/>
  <c r="L36" i="11"/>
  <c r="J33" i="1"/>
  <c r="J31"/>
  <c r="I31"/>
  <c r="N32" i="11"/>
  <c r="J29" i="1"/>
  <c r="J27"/>
  <c r="I27"/>
  <c r="F28" i="11"/>
  <c r="J25" i="1"/>
  <c r="J23"/>
  <c r="D24" i="11"/>
  <c r="J21" i="1"/>
  <c r="J19"/>
  <c r="D20" i="11"/>
  <c r="J17" i="1"/>
  <c r="J15"/>
  <c r="L16" i="11"/>
  <c r="J13" i="1"/>
  <c r="D14" i="11"/>
  <c r="J11" i="1"/>
  <c r="D12" i="11"/>
  <c r="J9" i="1"/>
  <c r="J7"/>
  <c r="L8" i="11"/>
  <c r="J5" i="1"/>
  <c r="I54"/>
  <c r="F55" i="11"/>
  <c r="I52" i="1"/>
  <c r="C53" i="11"/>
  <c r="I51" i="1"/>
  <c r="I50"/>
  <c r="K51" i="11"/>
  <c r="I49" i="1"/>
  <c r="I48"/>
  <c r="K49" i="11"/>
  <c r="I46" i="1"/>
  <c r="K47" i="11"/>
  <c r="I45" i="1"/>
  <c r="I44"/>
  <c r="K45" i="11"/>
  <c r="I42" i="1"/>
  <c r="F43" i="11"/>
  <c r="I41" i="1"/>
  <c r="I40"/>
  <c r="C41" i="11"/>
  <c r="I39" i="1"/>
  <c r="I38"/>
  <c r="F39" i="11"/>
  <c r="I37" i="1"/>
  <c r="I36"/>
  <c r="C37" i="11"/>
  <c r="I35" i="1"/>
  <c r="I34"/>
  <c r="K35" i="11"/>
  <c r="I33" i="1"/>
  <c r="I32"/>
  <c r="K33" i="11"/>
  <c r="I30" i="1"/>
  <c r="K31" i="11"/>
  <c r="I29" i="1"/>
  <c r="I28"/>
  <c r="K29" i="11"/>
  <c r="I26" i="1"/>
  <c r="K27" i="11"/>
  <c r="I25" i="1"/>
  <c r="I24"/>
  <c r="K25" i="11"/>
  <c r="I23" i="1"/>
  <c r="I22"/>
  <c r="F23" i="11"/>
  <c r="I21" i="1"/>
  <c r="I20"/>
  <c r="F21" i="11"/>
  <c r="I19" i="1"/>
  <c r="I18"/>
  <c r="F19" i="11"/>
  <c r="I17" i="1"/>
  <c r="I16"/>
  <c r="F17" i="11"/>
  <c r="I15" i="1"/>
  <c r="I14"/>
  <c r="K15" i="11"/>
  <c r="I13" i="1"/>
  <c r="I12"/>
  <c r="C13" i="11"/>
  <c r="I11" i="1"/>
  <c r="I10"/>
  <c r="C11" i="11"/>
  <c r="I9" i="1"/>
  <c r="I8"/>
  <c r="C9" i="11"/>
  <c r="I7" i="1"/>
  <c r="I5"/>
  <c r="N6" i="11"/>
  <c r="AX55" i="6"/>
  <c r="AV55"/>
  <c r="AT55"/>
  <c r="AR55"/>
  <c r="AP55"/>
  <c r="AN55"/>
  <c r="AL55"/>
  <c r="AJ55"/>
  <c r="AH55"/>
  <c r="AF55"/>
  <c r="AD55"/>
  <c r="AB55"/>
  <c r="Z55"/>
  <c r="X55"/>
  <c r="V55"/>
  <c r="T55"/>
  <c r="R55"/>
  <c r="P55"/>
  <c r="N55"/>
  <c r="L55"/>
  <c r="J55"/>
  <c r="H55"/>
  <c r="F55"/>
  <c r="D55"/>
  <c r="AZ55"/>
  <c r="BE55"/>
  <c r="AX54"/>
  <c r="AV54"/>
  <c r="AT54"/>
  <c r="AR54"/>
  <c r="AP54"/>
  <c r="AN54"/>
  <c r="AL54"/>
  <c r="AJ54"/>
  <c r="AH54"/>
  <c r="AF54"/>
  <c r="AD54"/>
  <c r="AB54"/>
  <c r="Z54"/>
  <c r="X54"/>
  <c r="V54"/>
  <c r="T54"/>
  <c r="R54"/>
  <c r="P54"/>
  <c r="N54"/>
  <c r="L54"/>
  <c r="J54"/>
  <c r="H54"/>
  <c r="F54"/>
  <c r="D54"/>
  <c r="AY54"/>
  <c r="BE54"/>
  <c r="BC54"/>
  <c r="AY53"/>
  <c r="AV53"/>
  <c r="AT53"/>
  <c r="AR53"/>
  <c r="AP53"/>
  <c r="AN53"/>
  <c r="AL53"/>
  <c r="AJ53"/>
  <c r="AH53"/>
  <c r="AF53"/>
  <c r="AD53"/>
  <c r="AB53"/>
  <c r="Z53"/>
  <c r="X53"/>
  <c r="V53"/>
  <c r="T53"/>
  <c r="R53"/>
  <c r="P53"/>
  <c r="N53"/>
  <c r="L53"/>
  <c r="J53"/>
  <c r="H53"/>
  <c r="F53"/>
  <c r="D53"/>
  <c r="AX53"/>
  <c r="BE53"/>
  <c r="AY52"/>
  <c r="AV52"/>
  <c r="AT52"/>
  <c r="AR52"/>
  <c r="AP52"/>
  <c r="AN52"/>
  <c r="AL52"/>
  <c r="AJ52"/>
  <c r="AH52"/>
  <c r="AF52"/>
  <c r="AD52"/>
  <c r="AB52"/>
  <c r="Z52"/>
  <c r="X52"/>
  <c r="V52"/>
  <c r="T52"/>
  <c r="R52"/>
  <c r="P52"/>
  <c r="N52"/>
  <c r="L52"/>
  <c r="J52"/>
  <c r="H52"/>
  <c r="F52"/>
  <c r="D52"/>
  <c r="AW52"/>
  <c r="BE52"/>
  <c r="BH52"/>
  <c r="AY51"/>
  <c r="AT51"/>
  <c r="AR51"/>
  <c r="AP51"/>
  <c r="AN51"/>
  <c r="AL51"/>
  <c r="AJ51"/>
  <c r="AH51"/>
  <c r="AF51"/>
  <c r="AD51"/>
  <c r="AB51"/>
  <c r="Z51"/>
  <c r="X51"/>
  <c r="V51"/>
  <c r="T51"/>
  <c r="R51"/>
  <c r="P51"/>
  <c r="N51"/>
  <c r="L51"/>
  <c r="J51"/>
  <c r="H51"/>
  <c r="F51"/>
  <c r="D51"/>
  <c r="AV51"/>
  <c r="BE51"/>
  <c r="BH51"/>
  <c r="AY50"/>
  <c r="AW50"/>
  <c r="AT50"/>
  <c r="AR50"/>
  <c r="AP50"/>
  <c r="AN50"/>
  <c r="AL50"/>
  <c r="AJ50"/>
  <c r="AH50"/>
  <c r="AF50"/>
  <c r="AD50"/>
  <c r="AB50"/>
  <c r="Z50"/>
  <c r="X50"/>
  <c r="V50"/>
  <c r="T50"/>
  <c r="R50"/>
  <c r="P50"/>
  <c r="N50"/>
  <c r="L50"/>
  <c r="J50"/>
  <c r="H50"/>
  <c r="F50"/>
  <c r="D50"/>
  <c r="AU50"/>
  <c r="BE50"/>
  <c r="AY49"/>
  <c r="AU49"/>
  <c r="AR49"/>
  <c r="AP49"/>
  <c r="AN49"/>
  <c r="AL49"/>
  <c r="AJ49"/>
  <c r="AH49"/>
  <c r="AF49"/>
  <c r="AD49"/>
  <c r="AB49"/>
  <c r="Z49"/>
  <c r="X49"/>
  <c r="V49"/>
  <c r="T49"/>
  <c r="R49"/>
  <c r="P49"/>
  <c r="N49"/>
  <c r="L49"/>
  <c r="J49"/>
  <c r="H49"/>
  <c r="F49"/>
  <c r="D49"/>
  <c r="AT49"/>
  <c r="BE49"/>
  <c r="AY48"/>
  <c r="AU48"/>
  <c r="AR48"/>
  <c r="AP48"/>
  <c r="AN48"/>
  <c r="AL48"/>
  <c r="AJ48"/>
  <c r="AH48"/>
  <c r="AF48"/>
  <c r="AD48"/>
  <c r="AB48"/>
  <c r="Z48"/>
  <c r="X48"/>
  <c r="V48"/>
  <c r="T48"/>
  <c r="R48"/>
  <c r="P48"/>
  <c r="N48"/>
  <c r="L48"/>
  <c r="J48"/>
  <c r="H48"/>
  <c r="F48"/>
  <c r="D48"/>
  <c r="AY47"/>
  <c r="AU47"/>
  <c r="AS47"/>
  <c r="AP47"/>
  <c r="AN47"/>
  <c r="AL47"/>
  <c r="AJ47"/>
  <c r="AH47"/>
  <c r="AF47"/>
  <c r="AD47"/>
  <c r="AB47"/>
  <c r="Z47"/>
  <c r="X47"/>
  <c r="V47"/>
  <c r="T47"/>
  <c r="R47"/>
  <c r="P47"/>
  <c r="N47"/>
  <c r="L47"/>
  <c r="J47"/>
  <c r="H47"/>
  <c r="F47"/>
  <c r="D47"/>
  <c r="AR47"/>
  <c r="BE47"/>
  <c r="BC47"/>
  <c r="AY46"/>
  <c r="AU46"/>
  <c r="AS46"/>
  <c r="AP46"/>
  <c r="AN46"/>
  <c r="AL46"/>
  <c r="AJ46"/>
  <c r="AH46"/>
  <c r="AF46"/>
  <c r="AD46"/>
  <c r="AB46"/>
  <c r="Z46"/>
  <c r="X46"/>
  <c r="V46"/>
  <c r="T46"/>
  <c r="R46"/>
  <c r="P46"/>
  <c r="N46"/>
  <c r="L46"/>
  <c r="J46"/>
  <c r="H46"/>
  <c r="F46"/>
  <c r="D46"/>
  <c r="AQ46"/>
  <c r="BE46"/>
  <c r="BH46"/>
  <c r="AY45"/>
  <c r="AU45"/>
  <c r="AS45"/>
  <c r="AQ45"/>
  <c r="AN45"/>
  <c r="AL45"/>
  <c r="AJ45"/>
  <c r="AH45"/>
  <c r="AF45"/>
  <c r="AD45"/>
  <c r="AB45"/>
  <c r="Z45"/>
  <c r="X45"/>
  <c r="V45"/>
  <c r="T45"/>
  <c r="R45"/>
  <c r="P45"/>
  <c r="N45"/>
  <c r="L45"/>
  <c r="J45"/>
  <c r="H45"/>
  <c r="F45"/>
  <c r="D45"/>
  <c r="AP45"/>
  <c r="BE45"/>
  <c r="BH45"/>
  <c r="R44"/>
  <c r="D44"/>
  <c r="AY43"/>
  <c r="AU43"/>
  <c r="AS43"/>
  <c r="AQ43"/>
  <c r="AL43"/>
  <c r="AJ43"/>
  <c r="AH43"/>
  <c r="AF43"/>
  <c r="AD43"/>
  <c r="AB43"/>
  <c r="Z43"/>
  <c r="X43"/>
  <c r="V43"/>
  <c r="T43"/>
  <c r="R43"/>
  <c r="P43"/>
  <c r="N43"/>
  <c r="L43"/>
  <c r="J43"/>
  <c r="H43"/>
  <c r="F43"/>
  <c r="D43"/>
  <c r="AN43"/>
  <c r="BE43"/>
  <c r="AY42"/>
  <c r="AU42"/>
  <c r="AS42"/>
  <c r="AQ42"/>
  <c r="AL42"/>
  <c r="AJ42"/>
  <c r="AH42"/>
  <c r="AF42"/>
  <c r="AD42"/>
  <c r="AB42"/>
  <c r="Z42"/>
  <c r="X42"/>
  <c r="V42"/>
  <c r="T42"/>
  <c r="R42"/>
  <c r="P42"/>
  <c r="N42"/>
  <c r="L42"/>
  <c r="J42"/>
  <c r="H42"/>
  <c r="F42"/>
  <c r="D42"/>
  <c r="AM42"/>
  <c r="BE42"/>
  <c r="BH42"/>
  <c r="AY41"/>
  <c r="AU41"/>
  <c r="AS41"/>
  <c r="AQ41"/>
  <c r="AM41"/>
  <c r="AJ41"/>
  <c r="AH41"/>
  <c r="AF41"/>
  <c r="AD41"/>
  <c r="AB41"/>
  <c r="Z41"/>
  <c r="X41"/>
  <c r="V41"/>
  <c r="T41"/>
  <c r="R41"/>
  <c r="P41"/>
  <c r="N41"/>
  <c r="L41"/>
  <c r="J41"/>
  <c r="H41"/>
  <c r="F41"/>
  <c r="D41"/>
  <c r="AL41"/>
  <c r="BE41"/>
  <c r="AY40"/>
  <c r="AU40"/>
  <c r="AS40"/>
  <c r="AQ40"/>
  <c r="AM40"/>
  <c r="AJ40"/>
  <c r="AH40"/>
  <c r="AF40"/>
  <c r="AD40"/>
  <c r="AB40"/>
  <c r="Z40"/>
  <c r="X40"/>
  <c r="V40"/>
  <c r="T40"/>
  <c r="R40"/>
  <c r="P40"/>
  <c r="N40"/>
  <c r="L40"/>
  <c r="J40"/>
  <c r="H40"/>
  <c r="F40"/>
  <c r="D40"/>
  <c r="AY39"/>
  <c r="AU39"/>
  <c r="AS39"/>
  <c r="AQ39"/>
  <c r="AM39"/>
  <c r="AK39"/>
  <c r="AH39"/>
  <c r="AF39"/>
  <c r="AD39"/>
  <c r="AB39"/>
  <c r="Z39"/>
  <c r="X39"/>
  <c r="V39"/>
  <c r="T39"/>
  <c r="R39"/>
  <c r="P39"/>
  <c r="N39"/>
  <c r="L39"/>
  <c r="J39"/>
  <c r="H39"/>
  <c r="F39"/>
  <c r="D39"/>
  <c r="AJ39"/>
  <c r="BE39"/>
  <c r="BH39"/>
  <c r="AY38"/>
  <c r="AU38"/>
  <c r="AS38"/>
  <c r="AQ38"/>
  <c r="AM38"/>
  <c r="AK38"/>
  <c r="AH38"/>
  <c r="AF38"/>
  <c r="AD38"/>
  <c r="AB38"/>
  <c r="Z38"/>
  <c r="X38"/>
  <c r="V38"/>
  <c r="T38"/>
  <c r="R38"/>
  <c r="P38"/>
  <c r="N38"/>
  <c r="L38"/>
  <c r="J38"/>
  <c r="H38"/>
  <c r="F38"/>
  <c r="D38"/>
  <c r="AI38"/>
  <c r="BE38"/>
  <c r="AY37"/>
  <c r="AU37"/>
  <c r="AS37"/>
  <c r="AQ37"/>
  <c r="AM37"/>
  <c r="AK37"/>
  <c r="AI37"/>
  <c r="AF37"/>
  <c r="AD37"/>
  <c r="AB37"/>
  <c r="Z37"/>
  <c r="X37"/>
  <c r="V37"/>
  <c r="T37"/>
  <c r="R37"/>
  <c r="P37"/>
  <c r="N37"/>
  <c r="L37"/>
  <c r="J37"/>
  <c r="H37"/>
  <c r="F37"/>
  <c r="D37"/>
  <c r="AH37"/>
  <c r="BE37"/>
  <c r="R36"/>
  <c r="D36"/>
  <c r="AY35"/>
  <c r="AU35"/>
  <c r="AS35"/>
  <c r="AQ35"/>
  <c r="AM35"/>
  <c r="AK35"/>
  <c r="AI35"/>
  <c r="AD35"/>
  <c r="AB35"/>
  <c r="Z35"/>
  <c r="X35"/>
  <c r="V35"/>
  <c r="T35"/>
  <c r="R35"/>
  <c r="P35"/>
  <c r="N35"/>
  <c r="L35"/>
  <c r="J35"/>
  <c r="H35"/>
  <c r="F35"/>
  <c r="D35"/>
  <c r="AF35"/>
  <c r="BE35"/>
  <c r="BH35"/>
  <c r="AY34"/>
  <c r="AU34"/>
  <c r="AS34"/>
  <c r="AQ34"/>
  <c r="AM34"/>
  <c r="AK34"/>
  <c r="AI34"/>
  <c r="AD34"/>
  <c r="AB34"/>
  <c r="Z34"/>
  <c r="X34"/>
  <c r="V34"/>
  <c r="T34"/>
  <c r="R34"/>
  <c r="P34"/>
  <c r="N34"/>
  <c r="L34"/>
  <c r="J34"/>
  <c r="H34"/>
  <c r="F34"/>
  <c r="D34"/>
  <c r="AE34"/>
  <c r="BE34"/>
  <c r="AY33"/>
  <c r="AU33"/>
  <c r="AS33"/>
  <c r="AQ33"/>
  <c r="AM33"/>
  <c r="AK33"/>
  <c r="AI33"/>
  <c r="AE33"/>
  <c r="AB33"/>
  <c r="Z33"/>
  <c r="X33"/>
  <c r="V33"/>
  <c r="T33"/>
  <c r="R33"/>
  <c r="P33"/>
  <c r="N33"/>
  <c r="L33"/>
  <c r="J33"/>
  <c r="H33"/>
  <c r="F33"/>
  <c r="D33"/>
  <c r="AD33"/>
  <c r="BE33"/>
  <c r="BH33"/>
  <c r="AY32"/>
  <c r="AU32"/>
  <c r="AS32"/>
  <c r="AQ32"/>
  <c r="AM32"/>
  <c r="AK32"/>
  <c r="AI32"/>
  <c r="AE32"/>
  <c r="AB32"/>
  <c r="Z32"/>
  <c r="X32"/>
  <c r="V32"/>
  <c r="T32"/>
  <c r="R32"/>
  <c r="P32"/>
  <c r="N32"/>
  <c r="L32"/>
  <c r="J32"/>
  <c r="H32"/>
  <c r="F32"/>
  <c r="D32"/>
  <c r="AY31"/>
  <c r="AU31"/>
  <c r="AS31"/>
  <c r="AQ31"/>
  <c r="AM31"/>
  <c r="AK31"/>
  <c r="AI31"/>
  <c r="AE31"/>
  <c r="AC31"/>
  <c r="Z31"/>
  <c r="X31"/>
  <c r="V31"/>
  <c r="T31"/>
  <c r="R31"/>
  <c r="P31"/>
  <c r="N31"/>
  <c r="L31"/>
  <c r="J31"/>
  <c r="H31"/>
  <c r="F31"/>
  <c r="D31"/>
  <c r="AB31"/>
  <c r="BE31"/>
  <c r="AY30"/>
  <c r="AU30"/>
  <c r="AS30"/>
  <c r="AQ30"/>
  <c r="AM30"/>
  <c r="AK30"/>
  <c r="AI30"/>
  <c r="AE30"/>
  <c r="AC30"/>
  <c r="Z30"/>
  <c r="X30"/>
  <c r="V30"/>
  <c r="T30"/>
  <c r="R30"/>
  <c r="P30"/>
  <c r="N30"/>
  <c r="L30"/>
  <c r="J30"/>
  <c r="H30"/>
  <c r="F30"/>
  <c r="D30"/>
  <c r="AA30"/>
  <c r="BE30"/>
  <c r="AY29"/>
  <c r="AU29"/>
  <c r="AS29"/>
  <c r="AQ29"/>
  <c r="AM29"/>
  <c r="AK29"/>
  <c r="AI29"/>
  <c r="AE29"/>
  <c r="AC29"/>
  <c r="AA29"/>
  <c r="X29"/>
  <c r="V29"/>
  <c r="T29"/>
  <c r="R29"/>
  <c r="P29"/>
  <c r="N29"/>
  <c r="L29"/>
  <c r="J29"/>
  <c r="H29"/>
  <c r="F29"/>
  <c r="D29"/>
  <c r="Z29"/>
  <c r="BE29"/>
  <c r="R28"/>
  <c r="D28"/>
  <c r="AY27"/>
  <c r="AU27"/>
  <c r="AS27"/>
  <c r="AQ27"/>
  <c r="AM27"/>
  <c r="AK27"/>
  <c r="AI27"/>
  <c r="AE27"/>
  <c r="AC27"/>
  <c r="AA27"/>
  <c r="V27"/>
  <c r="T27"/>
  <c r="R27"/>
  <c r="P27"/>
  <c r="N27"/>
  <c r="L27"/>
  <c r="J27"/>
  <c r="H27"/>
  <c r="F27"/>
  <c r="D27"/>
  <c r="X27"/>
  <c r="BE27"/>
  <c r="AY26"/>
  <c r="AU26"/>
  <c r="AS26"/>
  <c r="AQ26"/>
  <c r="AM26"/>
  <c r="AK26"/>
  <c r="AI26"/>
  <c r="AE26"/>
  <c r="AC26"/>
  <c r="AA26"/>
  <c r="V26"/>
  <c r="T26"/>
  <c r="R26"/>
  <c r="P26"/>
  <c r="N26"/>
  <c r="L26"/>
  <c r="J26"/>
  <c r="H26"/>
  <c r="F26"/>
  <c r="D26"/>
  <c r="W26"/>
  <c r="BE26"/>
  <c r="AY25"/>
  <c r="AU25"/>
  <c r="AS25"/>
  <c r="AQ25"/>
  <c r="AM25"/>
  <c r="AK25"/>
  <c r="AI25"/>
  <c r="AE25"/>
  <c r="AC25"/>
  <c r="AA25"/>
  <c r="W25"/>
  <c r="T25"/>
  <c r="R25"/>
  <c r="P25"/>
  <c r="N25"/>
  <c r="L25"/>
  <c r="J25"/>
  <c r="H25"/>
  <c r="F25"/>
  <c r="D25"/>
  <c r="V25"/>
  <c r="AY24"/>
  <c r="AU24"/>
  <c r="AS24"/>
  <c r="AQ24"/>
  <c r="AM24"/>
  <c r="AK24"/>
  <c r="AI24"/>
  <c r="AE24"/>
  <c r="AC24"/>
  <c r="AA24"/>
  <c r="W24"/>
  <c r="T24"/>
  <c r="R24"/>
  <c r="P24"/>
  <c r="N24"/>
  <c r="L24"/>
  <c r="J24"/>
  <c r="H24"/>
  <c r="F24"/>
  <c r="D24"/>
  <c r="AY23"/>
  <c r="AU23"/>
  <c r="AS23"/>
  <c r="AQ23"/>
  <c r="AM23"/>
  <c r="AK23"/>
  <c r="AI23"/>
  <c r="AE23"/>
  <c r="AC23"/>
  <c r="AA23"/>
  <c r="W23"/>
  <c r="U23"/>
  <c r="R23"/>
  <c r="P23"/>
  <c r="N23"/>
  <c r="L23"/>
  <c r="J23"/>
  <c r="H23"/>
  <c r="F23"/>
  <c r="D23"/>
  <c r="T23"/>
  <c r="BE23"/>
  <c r="AY22"/>
  <c r="AU22"/>
  <c r="AS22"/>
  <c r="AQ22"/>
  <c r="AM22"/>
  <c r="AK22"/>
  <c r="AI22"/>
  <c r="AE22"/>
  <c r="AC22"/>
  <c r="AA22"/>
  <c r="W22"/>
  <c r="U22"/>
  <c r="R22"/>
  <c r="P22"/>
  <c r="N22"/>
  <c r="L22"/>
  <c r="J22"/>
  <c r="H22"/>
  <c r="F22"/>
  <c r="D22"/>
  <c r="S22"/>
  <c r="BE22"/>
  <c r="AY21"/>
  <c r="AW21"/>
  <c r="AU21"/>
  <c r="AS21"/>
  <c r="AQ21"/>
  <c r="AO21"/>
  <c r="AM21"/>
  <c r="AK21"/>
  <c r="AI21"/>
  <c r="AG21"/>
  <c r="AE21"/>
  <c r="AC21"/>
  <c r="AA21"/>
  <c r="Y21"/>
  <c r="W21"/>
  <c r="U21"/>
  <c r="S21"/>
  <c r="P21"/>
  <c r="N21"/>
  <c r="L21"/>
  <c r="J21"/>
  <c r="H21"/>
  <c r="F21"/>
  <c r="D21"/>
  <c r="R21"/>
  <c r="BE21"/>
  <c r="D20"/>
  <c r="AS19"/>
  <c r="AK19"/>
  <c r="AC19"/>
  <c r="U19"/>
  <c r="N19"/>
  <c r="L19"/>
  <c r="J19"/>
  <c r="H19"/>
  <c r="F19"/>
  <c r="D19"/>
  <c r="P19"/>
  <c r="BE19"/>
  <c r="AY18"/>
  <c r="AU18"/>
  <c r="AS18"/>
  <c r="AQ18"/>
  <c r="AM18"/>
  <c r="AK18"/>
  <c r="AI18"/>
  <c r="AE18"/>
  <c r="AC18"/>
  <c r="AA18"/>
  <c r="W18"/>
  <c r="U18"/>
  <c r="S18"/>
  <c r="N18"/>
  <c r="L18"/>
  <c r="J18"/>
  <c r="H18"/>
  <c r="F18"/>
  <c r="D18"/>
  <c r="O18"/>
  <c r="BE18"/>
  <c r="AS17"/>
  <c r="AK17"/>
  <c r="AC17"/>
  <c r="D16"/>
  <c r="H15"/>
  <c r="L15"/>
  <c r="BE15"/>
  <c r="D14"/>
  <c r="D12"/>
  <c r="H11"/>
  <c r="BE11"/>
  <c r="D10"/>
  <c r="AY8"/>
  <c r="AW8"/>
  <c r="AU8"/>
  <c r="AS8"/>
  <c r="AQ8"/>
  <c r="AO8"/>
  <c r="AM8"/>
  <c r="AK8"/>
  <c r="AI8"/>
  <c r="AG8"/>
  <c r="AE8"/>
  <c r="AC8"/>
  <c r="AA8"/>
  <c r="Y8"/>
  <c r="W8"/>
  <c r="U8"/>
  <c r="S8"/>
  <c r="Q8"/>
  <c r="O8"/>
  <c r="M8"/>
  <c r="K8"/>
  <c r="I8"/>
  <c r="G8"/>
  <c r="D8"/>
  <c r="E8"/>
  <c r="BE8"/>
  <c r="BH8"/>
  <c r="AK40"/>
  <c r="BE40"/>
  <c r="I57" i="2"/>
  <c r="AK6" i="6"/>
  <c r="I41" i="2"/>
  <c r="U24" i="6"/>
  <c r="BE24"/>
  <c r="I65" i="2"/>
  <c r="AS6" i="6"/>
  <c r="AC6"/>
  <c r="AS48"/>
  <c r="BE48"/>
  <c r="AC32"/>
  <c r="BE32"/>
  <c r="U6"/>
  <c r="E34" i="11"/>
  <c r="I69" i="2"/>
  <c r="I53"/>
  <c r="I37"/>
  <c r="I61"/>
  <c r="I45"/>
  <c r="AW48" i="6"/>
  <c r="AO47"/>
  <c r="AG47"/>
  <c r="Y47"/>
  <c r="Q47"/>
  <c r="M47"/>
  <c r="I47"/>
  <c r="AW46"/>
  <c r="AO45"/>
  <c r="AG45"/>
  <c r="Y45"/>
  <c r="Q45"/>
  <c r="M45"/>
  <c r="I45"/>
  <c r="AY44"/>
  <c r="AW44"/>
  <c r="AU44"/>
  <c r="AS44"/>
  <c r="AQ44"/>
  <c r="AN44"/>
  <c r="AL44"/>
  <c r="AJ44"/>
  <c r="AH44"/>
  <c r="AF44"/>
  <c r="AD44"/>
  <c r="AB44"/>
  <c r="Z44"/>
  <c r="X44"/>
  <c r="V44"/>
  <c r="T44"/>
  <c r="P44"/>
  <c r="N44"/>
  <c r="L44"/>
  <c r="J44"/>
  <c r="H44"/>
  <c r="F44"/>
  <c r="AO44"/>
  <c r="AG43"/>
  <c r="Y43"/>
  <c r="Q43"/>
  <c r="M43"/>
  <c r="I43"/>
  <c r="AW42"/>
  <c r="AO42"/>
  <c r="AG41"/>
  <c r="Y41"/>
  <c r="Q41"/>
  <c r="M41"/>
  <c r="I41"/>
  <c r="AW40"/>
  <c r="AO40"/>
  <c r="AG39"/>
  <c r="Y39"/>
  <c r="Q39"/>
  <c r="M39"/>
  <c r="I39"/>
  <c r="AW38"/>
  <c r="AO38"/>
  <c r="AG37"/>
  <c r="Y37"/>
  <c r="Q37"/>
  <c r="M37"/>
  <c r="I37"/>
  <c r="AY36"/>
  <c r="AW36"/>
  <c r="AU36"/>
  <c r="AS36"/>
  <c r="AQ36"/>
  <c r="AO36"/>
  <c r="AM36"/>
  <c r="AK36"/>
  <c r="AI36"/>
  <c r="AF36"/>
  <c r="AD36"/>
  <c r="AB36"/>
  <c r="Z36"/>
  <c r="X36"/>
  <c r="V36"/>
  <c r="T36"/>
  <c r="P36"/>
  <c r="N36"/>
  <c r="L36"/>
  <c r="J36"/>
  <c r="H36"/>
  <c r="F36"/>
  <c r="AG36"/>
  <c r="Y35"/>
  <c r="Q35"/>
  <c r="M35"/>
  <c r="I35"/>
  <c r="AW34"/>
  <c r="AO34"/>
  <c r="AG34"/>
  <c r="Y33"/>
  <c r="Q33"/>
  <c r="M33"/>
  <c r="I33"/>
  <c r="AW32"/>
  <c r="AO32"/>
  <c r="AG32"/>
  <c r="Y31"/>
  <c r="Q31"/>
  <c r="M31"/>
  <c r="I31"/>
  <c r="AW30"/>
  <c r="AO30"/>
  <c r="AG30"/>
  <c r="Y29"/>
  <c r="Q29"/>
  <c r="M29"/>
  <c r="I29"/>
  <c r="AY28"/>
  <c r="AW28"/>
  <c r="AU28"/>
  <c r="AS28"/>
  <c r="AQ28"/>
  <c r="AO28"/>
  <c r="AM28"/>
  <c r="AK28"/>
  <c r="AI28"/>
  <c r="AG28"/>
  <c r="AE28"/>
  <c r="AC28"/>
  <c r="AA28"/>
  <c r="X28"/>
  <c r="V28"/>
  <c r="T28"/>
  <c r="P28"/>
  <c r="N28"/>
  <c r="L28"/>
  <c r="J28"/>
  <c r="H28"/>
  <c r="F28"/>
  <c r="Y28"/>
  <c r="Q27"/>
  <c r="M27"/>
  <c r="I27"/>
  <c r="AW26"/>
  <c r="AO26"/>
  <c r="AG26"/>
  <c r="Y26"/>
  <c r="Q25"/>
  <c r="M25"/>
  <c r="I25"/>
  <c r="AW24"/>
  <c r="AO24"/>
  <c r="AG24"/>
  <c r="Y24"/>
  <c r="Q23"/>
  <c r="M23"/>
  <c r="I23"/>
  <c r="AW22"/>
  <c r="AO22"/>
  <c r="AG22"/>
  <c r="Y22"/>
  <c r="AY20"/>
  <c r="AW20"/>
  <c r="AU20"/>
  <c r="AS20"/>
  <c r="AQ20"/>
  <c r="AO20"/>
  <c r="AM20"/>
  <c r="AK20"/>
  <c r="AI20"/>
  <c r="AG20"/>
  <c r="AE20"/>
  <c r="AC20"/>
  <c r="AA20"/>
  <c r="Y20"/>
  <c r="W20"/>
  <c r="U20"/>
  <c r="S20"/>
  <c r="P20"/>
  <c r="N20"/>
  <c r="L20"/>
  <c r="J20"/>
  <c r="H20"/>
  <c r="F20"/>
  <c r="Q20"/>
  <c r="M19"/>
  <c r="I19"/>
  <c r="AW18"/>
  <c r="AO18"/>
  <c r="AG18"/>
  <c r="Y18"/>
  <c r="Q18"/>
  <c r="M17"/>
  <c r="I17"/>
  <c r="AW16"/>
  <c r="AS16"/>
  <c r="AO16"/>
  <c r="AK16"/>
  <c r="AG16"/>
  <c r="AC16"/>
  <c r="Y16"/>
  <c r="U16"/>
  <c r="Q16"/>
  <c r="L16"/>
  <c r="J16"/>
  <c r="H16"/>
  <c r="F16"/>
  <c r="M16"/>
  <c r="I15"/>
  <c r="I13"/>
  <c r="AW12"/>
  <c r="AS12"/>
  <c r="AO12"/>
  <c r="AK12"/>
  <c r="AG12"/>
  <c r="AC12"/>
  <c r="Y12"/>
  <c r="U12"/>
  <c r="Q12"/>
  <c r="M12"/>
  <c r="H12"/>
  <c r="F12"/>
  <c r="I12"/>
  <c r="M6"/>
  <c r="AW54"/>
  <c r="AO54"/>
  <c r="AG54"/>
  <c r="Y54"/>
  <c r="Q54"/>
  <c r="M54"/>
  <c r="I54"/>
  <c r="AZ52"/>
  <c r="AX52"/>
  <c r="AU52"/>
  <c r="AS52"/>
  <c r="AQ52"/>
  <c r="AO52"/>
  <c r="AM52"/>
  <c r="AK52"/>
  <c r="AI52"/>
  <c r="AG52"/>
  <c r="AE52"/>
  <c r="AC52"/>
  <c r="AA52"/>
  <c r="Y52"/>
  <c r="W52"/>
  <c r="U52"/>
  <c r="S52"/>
  <c r="Q52"/>
  <c r="O52"/>
  <c r="M52"/>
  <c r="K52"/>
  <c r="I52"/>
  <c r="G52"/>
  <c r="AW51"/>
  <c r="AO50"/>
  <c r="AG50"/>
  <c r="Y50"/>
  <c r="Q50"/>
  <c r="M50"/>
  <c r="I50"/>
  <c r="AW49"/>
  <c r="AO48"/>
  <c r="AG48"/>
  <c r="Y48"/>
  <c r="Q48"/>
  <c r="M48"/>
  <c r="I48"/>
  <c r="AW47"/>
  <c r="AO46"/>
  <c r="AG46"/>
  <c r="Y46"/>
  <c r="Q46"/>
  <c r="M46"/>
  <c r="I46"/>
  <c r="AW45"/>
  <c r="AZ44"/>
  <c r="AX44"/>
  <c r="AV44"/>
  <c r="AT44"/>
  <c r="AR44"/>
  <c r="AP44"/>
  <c r="AM44"/>
  <c r="AK44"/>
  <c r="AI44"/>
  <c r="AG44"/>
  <c r="AE44"/>
  <c r="AC44"/>
  <c r="AA44"/>
  <c r="Y44"/>
  <c r="W44"/>
  <c r="U44"/>
  <c r="S44"/>
  <c r="Q44"/>
  <c r="O44"/>
  <c r="M44"/>
  <c r="K44"/>
  <c r="I44"/>
  <c r="G44"/>
  <c r="AW43"/>
  <c r="AO43"/>
  <c r="AG42"/>
  <c r="Y42"/>
  <c r="Q42"/>
  <c r="M42"/>
  <c r="I42"/>
  <c r="AW41"/>
  <c r="AO41"/>
  <c r="AG40"/>
  <c r="Y40"/>
  <c r="Q40"/>
  <c r="M40"/>
  <c r="I40"/>
  <c r="AW39"/>
  <c r="AO39"/>
  <c r="AG38"/>
  <c r="Y38"/>
  <c r="Q38"/>
  <c r="M38"/>
  <c r="I38"/>
  <c r="AW37"/>
  <c r="AO37"/>
  <c r="AZ36"/>
  <c r="AX36"/>
  <c r="AV36"/>
  <c r="AT36"/>
  <c r="AR36"/>
  <c r="AP36"/>
  <c r="AN36"/>
  <c r="AL36"/>
  <c r="AJ36"/>
  <c r="AH36"/>
  <c r="AE36"/>
  <c r="AC36"/>
  <c r="AA36"/>
  <c r="Y36"/>
  <c r="W36"/>
  <c r="U36"/>
  <c r="S36"/>
  <c r="Q36"/>
  <c r="O36"/>
  <c r="M36"/>
  <c r="K36"/>
  <c r="I36"/>
  <c r="G36"/>
  <c r="AW35"/>
  <c r="AO35"/>
  <c r="AG35"/>
  <c r="Y34"/>
  <c r="Q34"/>
  <c r="M34"/>
  <c r="I34"/>
  <c r="AW33"/>
  <c r="AO33"/>
  <c r="AG33"/>
  <c r="Y32"/>
  <c r="Q32"/>
  <c r="M32"/>
  <c r="I32"/>
  <c r="AW31"/>
  <c r="AO31"/>
  <c r="AG31"/>
  <c r="Y30"/>
  <c r="Q30"/>
  <c r="M30"/>
  <c r="I30"/>
  <c r="AW29"/>
  <c r="AO29"/>
  <c r="AG29"/>
  <c r="AZ28"/>
  <c r="AX28"/>
  <c r="AV28"/>
  <c r="AT28"/>
  <c r="AR28"/>
  <c r="AP28"/>
  <c r="AN28"/>
  <c r="AL28"/>
  <c r="AJ28"/>
  <c r="AH28"/>
  <c r="AF28"/>
  <c r="AD28"/>
  <c r="AB28"/>
  <c r="Z28"/>
  <c r="W28"/>
  <c r="U28"/>
  <c r="S28"/>
  <c r="Q28"/>
  <c r="O28"/>
  <c r="M28"/>
  <c r="K28"/>
  <c r="I28"/>
  <c r="G28"/>
  <c r="AW27"/>
  <c r="AO27"/>
  <c r="AG27"/>
  <c r="Y27"/>
  <c r="Q26"/>
  <c r="M26"/>
  <c r="I26"/>
  <c r="AW25"/>
  <c r="AO25"/>
  <c r="AG25"/>
  <c r="Y25"/>
  <c r="Q24"/>
  <c r="M24"/>
  <c r="I24"/>
  <c r="AW23"/>
  <c r="AO23"/>
  <c r="AG23"/>
  <c r="Y23"/>
  <c r="AZ20"/>
  <c r="AX20"/>
  <c r="AV20"/>
  <c r="AT20"/>
  <c r="AR20"/>
  <c r="AP20"/>
  <c r="AN20"/>
  <c r="AL20"/>
  <c r="AJ20"/>
  <c r="AH20"/>
  <c r="AF20"/>
  <c r="AD20"/>
  <c r="AB20"/>
  <c r="Z20"/>
  <c r="X20"/>
  <c r="V20"/>
  <c r="T20"/>
  <c r="M20"/>
  <c r="I20"/>
  <c r="AW19"/>
  <c r="AO19"/>
  <c r="AG19"/>
  <c r="Y19"/>
  <c r="Q19"/>
  <c r="AW17"/>
  <c r="AO17"/>
  <c r="AG17"/>
  <c r="AW6"/>
  <c r="AO6"/>
  <c r="AG6"/>
  <c r="Y6"/>
  <c r="Q6"/>
  <c r="I6"/>
  <c r="E44" i="11"/>
  <c r="E52"/>
  <c r="E38"/>
  <c r="R38"/>
  <c r="E28"/>
  <c r="R28"/>
  <c r="E54"/>
  <c r="R54"/>
  <c r="F17" i="2"/>
  <c r="G17"/>
  <c r="L14"/>
  <c r="K17" i="6"/>
  <c r="G17"/>
  <c r="AY16"/>
  <c r="AU16"/>
  <c r="AQ16"/>
  <c r="AM16"/>
  <c r="AI16"/>
  <c r="AE16"/>
  <c r="AA16"/>
  <c r="W16"/>
  <c r="S16"/>
  <c r="O16"/>
  <c r="K15"/>
  <c r="G15"/>
  <c r="AY14"/>
  <c r="AW14"/>
  <c r="AU14"/>
  <c r="AS14"/>
  <c r="AQ14"/>
  <c r="AO14"/>
  <c r="AM14"/>
  <c r="AK14"/>
  <c r="AI14"/>
  <c r="AG14"/>
  <c r="AE14"/>
  <c r="AC14"/>
  <c r="AA14"/>
  <c r="Y14"/>
  <c r="W14"/>
  <c r="U14"/>
  <c r="S14"/>
  <c r="Q14"/>
  <c r="O14"/>
  <c r="M14"/>
  <c r="J14"/>
  <c r="H14"/>
  <c r="F14"/>
  <c r="K14"/>
  <c r="G13"/>
  <c r="AY12"/>
  <c r="AU12"/>
  <c r="AQ12"/>
  <c r="AM12"/>
  <c r="AI12"/>
  <c r="AE12"/>
  <c r="AA12"/>
  <c r="W12"/>
  <c r="S12"/>
  <c r="O12"/>
  <c r="K12"/>
  <c r="G11"/>
  <c r="AY10"/>
  <c r="AW10"/>
  <c r="AU10"/>
  <c r="AS10"/>
  <c r="AQ10"/>
  <c r="AO10"/>
  <c r="AM10"/>
  <c r="AK10"/>
  <c r="AI10"/>
  <c r="AG10"/>
  <c r="AE10"/>
  <c r="AC10"/>
  <c r="AA10"/>
  <c r="Y10"/>
  <c r="W10"/>
  <c r="U10"/>
  <c r="S10"/>
  <c r="Q10"/>
  <c r="O10"/>
  <c r="M10"/>
  <c r="K10"/>
  <c r="I10"/>
  <c r="F10"/>
  <c r="G10"/>
  <c r="E6"/>
  <c r="AZ22"/>
  <c r="AX22"/>
  <c r="AV22"/>
  <c r="AT22"/>
  <c r="AR22"/>
  <c r="AP22"/>
  <c r="AN22"/>
  <c r="AL22"/>
  <c r="AJ22"/>
  <c r="AH22"/>
  <c r="AF22"/>
  <c r="AD22"/>
  <c r="AB22"/>
  <c r="Z22"/>
  <c r="X22"/>
  <c r="V22"/>
  <c r="T22"/>
  <c r="Q22"/>
  <c r="O22"/>
  <c r="M22"/>
  <c r="K22"/>
  <c r="I22"/>
  <c r="G22"/>
  <c r="O20"/>
  <c r="K20"/>
  <c r="G20"/>
  <c r="AY19"/>
  <c r="AU19"/>
  <c r="AQ19"/>
  <c r="AM19"/>
  <c r="AI19"/>
  <c r="AE19"/>
  <c r="AA19"/>
  <c r="W19"/>
  <c r="S19"/>
  <c r="AZ18"/>
  <c r="AX18"/>
  <c r="AV18"/>
  <c r="AT18"/>
  <c r="AR18"/>
  <c r="AP18"/>
  <c r="AN18"/>
  <c r="AL18"/>
  <c r="AJ18"/>
  <c r="AH18"/>
  <c r="AF18"/>
  <c r="AD18"/>
  <c r="AB18"/>
  <c r="Z18"/>
  <c r="X18"/>
  <c r="V18"/>
  <c r="T18"/>
  <c r="P18"/>
  <c r="M18"/>
  <c r="K18"/>
  <c r="I18"/>
  <c r="G18"/>
  <c r="AY17"/>
  <c r="AU17"/>
  <c r="AQ17"/>
  <c r="AM17"/>
  <c r="AI17"/>
  <c r="AE17"/>
  <c r="AY15"/>
  <c r="AU15"/>
  <c r="AQ15"/>
  <c r="AM15"/>
  <c r="AI15"/>
  <c r="AE15"/>
  <c r="AA15"/>
  <c r="W15"/>
  <c r="S15"/>
  <c r="O15"/>
  <c r="AZ14"/>
  <c r="AV14"/>
  <c r="AR14"/>
  <c r="AN14"/>
  <c r="AJ14"/>
  <c r="AF14"/>
  <c r="AB14"/>
  <c r="X14"/>
  <c r="T14"/>
  <c r="P14"/>
  <c r="L14"/>
  <c r="G14"/>
  <c r="AY11"/>
  <c r="AU11"/>
  <c r="AQ11"/>
  <c r="AM11"/>
  <c r="AI11"/>
  <c r="AE11"/>
  <c r="AA11"/>
  <c r="W11"/>
  <c r="S11"/>
  <c r="O11"/>
  <c r="K11"/>
  <c r="AZ10"/>
  <c r="AV10"/>
  <c r="AR10"/>
  <c r="AN10"/>
  <c r="AJ10"/>
  <c r="AF10"/>
  <c r="AB10"/>
  <c r="X10"/>
  <c r="T10"/>
  <c r="P10"/>
  <c r="L10"/>
  <c r="AY6"/>
  <c r="AU6"/>
  <c r="AQ6"/>
  <c r="AM6"/>
  <c r="AI6"/>
  <c r="AE6"/>
  <c r="AA6"/>
  <c r="W6"/>
  <c r="S6"/>
  <c r="O6"/>
  <c r="K6"/>
  <c r="G6"/>
  <c r="M55" i="11"/>
  <c r="E48"/>
  <c r="E36"/>
  <c r="R36"/>
  <c r="E24"/>
  <c r="L24" i="2"/>
  <c r="H84"/>
  <c r="I6" i="1"/>
  <c r="D6" i="6"/>
  <c r="AA17"/>
  <c r="Y17"/>
  <c r="W17"/>
  <c r="U17"/>
  <c r="S17"/>
  <c r="Q17"/>
  <c r="O17"/>
  <c r="L17"/>
  <c r="J17"/>
  <c r="H17"/>
  <c r="F17"/>
  <c r="D17"/>
  <c r="N17"/>
  <c r="AZ16"/>
  <c r="AX16"/>
  <c r="AV16"/>
  <c r="AT16"/>
  <c r="AR16"/>
  <c r="AP16"/>
  <c r="AN16"/>
  <c r="AL16"/>
  <c r="AJ16"/>
  <c r="AH16"/>
  <c r="AF16"/>
  <c r="AD16"/>
  <c r="AB16"/>
  <c r="Z16"/>
  <c r="X16"/>
  <c r="V16"/>
  <c r="T16"/>
  <c r="R16"/>
  <c r="P16"/>
  <c r="N16"/>
  <c r="K16"/>
  <c r="I16"/>
  <c r="G16"/>
  <c r="AW15"/>
  <c r="AS15"/>
  <c r="AO15"/>
  <c r="AK15"/>
  <c r="AG15"/>
  <c r="AC15"/>
  <c r="Y15"/>
  <c r="U15"/>
  <c r="Q15"/>
  <c r="M15"/>
  <c r="J15"/>
  <c r="F15"/>
  <c r="D15"/>
  <c r="AX14"/>
  <c r="AT14"/>
  <c r="AP14"/>
  <c r="AL14"/>
  <c r="AH14"/>
  <c r="AD14"/>
  <c r="Z14"/>
  <c r="V14"/>
  <c r="R14"/>
  <c r="N14"/>
  <c r="I14"/>
  <c r="AY13"/>
  <c r="AW13"/>
  <c r="AU13"/>
  <c r="AS13"/>
  <c r="AQ13"/>
  <c r="AO13"/>
  <c r="AM13"/>
  <c r="AK13"/>
  <c r="AI13"/>
  <c r="AG13"/>
  <c r="AE13"/>
  <c r="AC13"/>
  <c r="AA13"/>
  <c r="Y13"/>
  <c r="W13"/>
  <c r="U13"/>
  <c r="S13"/>
  <c r="Q13"/>
  <c r="O13"/>
  <c r="M13"/>
  <c r="K13"/>
  <c r="H13"/>
  <c r="F13"/>
  <c r="D13"/>
  <c r="J13"/>
  <c r="AZ12"/>
  <c r="AX12"/>
  <c r="AV12"/>
  <c r="AT12"/>
  <c r="AR12"/>
  <c r="AP12"/>
  <c r="AN12"/>
  <c r="AL12"/>
  <c r="AJ12"/>
  <c r="AH12"/>
  <c r="AF12"/>
  <c r="AD12"/>
  <c r="AB12"/>
  <c r="Z12"/>
  <c r="X12"/>
  <c r="V12"/>
  <c r="T12"/>
  <c r="R12"/>
  <c r="P12"/>
  <c r="N12"/>
  <c r="L12"/>
  <c r="J12"/>
  <c r="G12"/>
  <c r="AW11"/>
  <c r="AS11"/>
  <c r="AO11"/>
  <c r="AK11"/>
  <c r="AG11"/>
  <c r="AC11"/>
  <c r="Y11"/>
  <c r="U11"/>
  <c r="Q11"/>
  <c r="M11"/>
  <c r="I11"/>
  <c r="F11"/>
  <c r="D11"/>
  <c r="AX10"/>
  <c r="AT10"/>
  <c r="AP10"/>
  <c r="AL10"/>
  <c r="AH10"/>
  <c r="AD10"/>
  <c r="Z10"/>
  <c r="V10"/>
  <c r="R10"/>
  <c r="N10"/>
  <c r="J10"/>
  <c r="C6"/>
  <c r="H10"/>
  <c r="E10"/>
  <c r="AY9"/>
  <c r="AW9"/>
  <c r="AU9"/>
  <c r="AS9"/>
  <c r="AQ9"/>
  <c r="AO9"/>
  <c r="AM9"/>
  <c r="AK9"/>
  <c r="AI9"/>
  <c r="AG9"/>
  <c r="AE9"/>
  <c r="AC9"/>
  <c r="AA9"/>
  <c r="Y9"/>
  <c r="W9"/>
  <c r="U9"/>
  <c r="S9"/>
  <c r="Q9"/>
  <c r="O9"/>
  <c r="M9"/>
  <c r="K9"/>
  <c r="I9"/>
  <c r="G9"/>
  <c r="D9"/>
  <c r="F9"/>
  <c r="AZ8"/>
  <c r="AX8"/>
  <c r="AV8"/>
  <c r="AT8"/>
  <c r="AR8"/>
  <c r="AP8"/>
  <c r="AN8"/>
  <c r="AL8"/>
  <c r="AJ8"/>
  <c r="AH8"/>
  <c r="AF8"/>
  <c r="AD8"/>
  <c r="AB8"/>
  <c r="Z8"/>
  <c r="X8"/>
  <c r="V8"/>
  <c r="T8"/>
  <c r="R8"/>
  <c r="P8"/>
  <c r="N8"/>
  <c r="L8"/>
  <c r="J8"/>
  <c r="H8"/>
  <c r="F8"/>
  <c r="C8"/>
  <c r="AY7"/>
  <c r="AW7"/>
  <c r="AU7"/>
  <c r="AS7"/>
  <c r="AQ7"/>
  <c r="AO7"/>
  <c r="AM7"/>
  <c r="AK7"/>
  <c r="AI7"/>
  <c r="AG7"/>
  <c r="AE7"/>
  <c r="AC7"/>
  <c r="AA7"/>
  <c r="Y7"/>
  <c r="W7"/>
  <c r="U7"/>
  <c r="S7"/>
  <c r="Q7"/>
  <c r="O7"/>
  <c r="M7"/>
  <c r="K7"/>
  <c r="I7"/>
  <c r="G7"/>
  <c r="E7"/>
  <c r="D7"/>
  <c r="AZ6"/>
  <c r="AX6"/>
  <c r="AV6"/>
  <c r="AT6"/>
  <c r="AR6"/>
  <c r="AP6"/>
  <c r="AN6"/>
  <c r="AL6"/>
  <c r="AJ6"/>
  <c r="AH6"/>
  <c r="AF6"/>
  <c r="AD6"/>
  <c r="AB6"/>
  <c r="Z6"/>
  <c r="X6"/>
  <c r="V6"/>
  <c r="T6"/>
  <c r="R6"/>
  <c r="P6"/>
  <c r="N6"/>
  <c r="L6"/>
  <c r="J6"/>
  <c r="H6"/>
  <c r="F6"/>
  <c r="E10" i="11"/>
  <c r="R10"/>
  <c r="E50"/>
  <c r="R50"/>
  <c r="M47"/>
  <c r="D52"/>
  <c r="D50"/>
  <c r="D48"/>
  <c r="D46"/>
  <c r="D44"/>
  <c r="D36"/>
  <c r="D34"/>
  <c r="D32"/>
  <c r="D16"/>
  <c r="D8"/>
  <c r="D6"/>
  <c r="K13"/>
  <c r="K11"/>
  <c r="K9"/>
  <c r="M39"/>
  <c r="E18"/>
  <c r="R18"/>
  <c r="F6"/>
  <c r="D22"/>
  <c r="D28"/>
  <c r="D30"/>
  <c r="E42"/>
  <c r="R42"/>
  <c r="E8"/>
  <c r="R8"/>
  <c r="E14"/>
  <c r="R14"/>
  <c r="M15"/>
  <c r="E15"/>
  <c r="M31"/>
  <c r="M35"/>
  <c r="M19"/>
  <c r="E19"/>
  <c r="R19"/>
  <c r="BE25" i="6"/>
  <c r="BC25"/>
  <c r="M27" i="11"/>
  <c r="M11"/>
  <c r="M53"/>
  <c r="M45"/>
  <c r="M37"/>
  <c r="E37"/>
  <c r="R37"/>
  <c r="M29"/>
  <c r="E29"/>
  <c r="R29"/>
  <c r="M21"/>
  <c r="E21"/>
  <c r="M13"/>
  <c r="E13"/>
  <c r="D55"/>
  <c r="D51"/>
  <c r="D49"/>
  <c r="D47"/>
  <c r="D45"/>
  <c r="D43"/>
  <c r="D41"/>
  <c r="D39"/>
  <c r="D37"/>
  <c r="D35"/>
  <c r="D31"/>
  <c r="D29"/>
  <c r="D27"/>
  <c r="D23"/>
  <c r="D21"/>
  <c r="D19"/>
  <c r="D15"/>
  <c r="D13"/>
  <c r="D11"/>
  <c r="D9"/>
  <c r="E49"/>
  <c r="R49"/>
  <c r="E41"/>
  <c r="R41"/>
  <c r="M33"/>
  <c r="E33"/>
  <c r="R33"/>
  <c r="E25"/>
  <c r="R25"/>
  <c r="E17"/>
  <c r="R17"/>
  <c r="E9"/>
  <c r="R9"/>
  <c r="K55"/>
  <c r="K54"/>
  <c r="K53"/>
  <c r="N52"/>
  <c r="C52"/>
  <c r="F51"/>
  <c r="C51"/>
  <c r="C50"/>
  <c r="C49"/>
  <c r="F49"/>
  <c r="K48"/>
  <c r="C48"/>
  <c r="F47"/>
  <c r="C47"/>
  <c r="K46"/>
  <c r="C45"/>
  <c r="F45"/>
  <c r="C44"/>
  <c r="K43"/>
  <c r="K42"/>
  <c r="K41"/>
  <c r="N40"/>
  <c r="K40"/>
  <c r="C40"/>
  <c r="K39"/>
  <c r="K38"/>
  <c r="K37"/>
  <c r="N36"/>
  <c r="C36"/>
  <c r="F35"/>
  <c r="C35"/>
  <c r="K34"/>
  <c r="C33"/>
  <c r="F33"/>
  <c r="K32"/>
  <c r="C32"/>
  <c r="F31"/>
  <c r="C31"/>
  <c r="K30"/>
  <c r="F29"/>
  <c r="C29"/>
  <c r="N28"/>
  <c r="C28"/>
  <c r="F27"/>
  <c r="C27"/>
  <c r="K26"/>
  <c r="F25"/>
  <c r="C25"/>
  <c r="K24"/>
  <c r="C24"/>
  <c r="K23"/>
  <c r="K22"/>
  <c r="K21"/>
  <c r="F20"/>
  <c r="C20"/>
  <c r="K19"/>
  <c r="K18"/>
  <c r="K17"/>
  <c r="K16"/>
  <c r="C16"/>
  <c r="F15"/>
  <c r="C15"/>
  <c r="K14"/>
  <c r="E22"/>
  <c r="R22"/>
  <c r="E26"/>
  <c r="R26"/>
  <c r="E27"/>
  <c r="E30"/>
  <c r="R30"/>
  <c r="E35"/>
  <c r="R35"/>
  <c r="E43"/>
  <c r="R43"/>
  <c r="E47"/>
  <c r="R47"/>
  <c r="E51"/>
  <c r="R51"/>
  <c r="E55"/>
  <c r="R55"/>
  <c r="L54"/>
  <c r="L50"/>
  <c r="L46"/>
  <c r="L42"/>
  <c r="L38"/>
  <c r="L34"/>
  <c r="L30"/>
  <c r="L26"/>
  <c r="L22"/>
  <c r="L18"/>
  <c r="L14"/>
  <c r="L10"/>
  <c r="L6"/>
  <c r="K12"/>
  <c r="K10"/>
  <c r="K8"/>
  <c r="K6"/>
  <c r="N53"/>
  <c r="N49"/>
  <c r="N45"/>
  <c r="N41"/>
  <c r="N37"/>
  <c r="N33"/>
  <c r="N29"/>
  <c r="N25"/>
  <c r="N21"/>
  <c r="N17"/>
  <c r="N13"/>
  <c r="N9"/>
  <c r="F34"/>
  <c r="F38"/>
  <c r="F42"/>
  <c r="F46"/>
  <c r="F50"/>
  <c r="F54"/>
  <c r="N50"/>
  <c r="N42"/>
  <c r="N38"/>
  <c r="N34"/>
  <c r="N30"/>
  <c r="N26"/>
  <c r="N22"/>
  <c r="N18"/>
  <c r="N14"/>
  <c r="N10"/>
  <c r="M54"/>
  <c r="M52"/>
  <c r="M50"/>
  <c r="M46"/>
  <c r="M44"/>
  <c r="M42"/>
  <c r="M38"/>
  <c r="M34"/>
  <c r="M30"/>
  <c r="M26"/>
  <c r="M22"/>
  <c r="M18"/>
  <c r="M14"/>
  <c r="M10"/>
  <c r="M6"/>
  <c r="L55"/>
  <c r="L53"/>
  <c r="L49"/>
  <c r="L47"/>
  <c r="L45"/>
  <c r="L41"/>
  <c r="L39"/>
  <c r="L37"/>
  <c r="L33"/>
  <c r="L29"/>
  <c r="L27"/>
  <c r="L25"/>
  <c r="L21"/>
  <c r="L17"/>
  <c r="L15"/>
  <c r="L13"/>
  <c r="L11"/>
  <c r="L9"/>
  <c r="M12"/>
  <c r="M16"/>
  <c r="M20"/>
  <c r="M32"/>
  <c r="M40"/>
  <c r="N46"/>
  <c r="F52"/>
  <c r="F48"/>
  <c r="F44"/>
  <c r="F40"/>
  <c r="F36"/>
  <c r="F32"/>
  <c r="N11"/>
  <c r="N15"/>
  <c r="N19"/>
  <c r="N23"/>
  <c r="N27"/>
  <c r="N31"/>
  <c r="N35"/>
  <c r="N39"/>
  <c r="N43"/>
  <c r="N47"/>
  <c r="N51"/>
  <c r="N55"/>
  <c r="L12"/>
  <c r="L20"/>
  <c r="L24"/>
  <c r="L28"/>
  <c r="L32"/>
  <c r="L40"/>
  <c r="L44"/>
  <c r="L48"/>
  <c r="R27"/>
  <c r="E23"/>
  <c r="R23"/>
  <c r="C17"/>
  <c r="C19"/>
  <c r="N20"/>
  <c r="C21"/>
  <c r="C23"/>
  <c r="F37"/>
  <c r="C39"/>
  <c r="F41"/>
  <c r="C43"/>
  <c r="F53"/>
  <c r="C55"/>
  <c r="F9"/>
  <c r="F11"/>
  <c r="F13"/>
  <c r="R13"/>
  <c r="R21"/>
  <c r="R15"/>
  <c r="R34"/>
  <c r="C6"/>
  <c r="I56" i="1"/>
  <c r="BH47" i="6"/>
  <c r="BH54"/>
  <c r="BC21"/>
  <c r="BC8"/>
  <c r="BC22"/>
  <c r="A131" i="2"/>
  <c r="BC24" i="6"/>
  <c r="BC40"/>
  <c r="A149" i="2"/>
  <c r="BC18" i="6"/>
  <c r="A127" i="2"/>
  <c r="BC19" i="6"/>
  <c r="A128" i="2"/>
  <c r="BC23" i="6"/>
  <c r="A132" i="2"/>
  <c r="BC29" i="6"/>
  <c r="A138" i="2"/>
  <c r="BC30" i="6"/>
  <c r="A139" i="2"/>
  <c r="BC31" i="6"/>
  <c r="A140" i="2"/>
  <c r="BC38" i="6"/>
  <c r="A147" i="2"/>
  <c r="BC49" i="6"/>
  <c r="A158" i="2"/>
  <c r="BC53" i="6"/>
  <c r="A162" i="2"/>
  <c r="BC55" i="6"/>
  <c r="A164" i="2"/>
  <c r="BC48" i="6"/>
  <c r="A157" i="2"/>
  <c r="BC11" i="6"/>
  <c r="A120" i="2"/>
  <c r="BC27" i="6"/>
  <c r="A136" i="2"/>
  <c r="BC33" i="6"/>
  <c r="A142" i="2"/>
  <c r="BC34" i="6"/>
  <c r="A143" i="2"/>
  <c r="BC35" i="6"/>
  <c r="A144" i="2"/>
  <c r="BC37" i="6"/>
  <c r="A146" i="2"/>
  <c r="BC39" i="6"/>
  <c r="A148" i="2"/>
  <c r="BC42" i="6"/>
  <c r="A151" i="2"/>
  <c r="BC45" i="6"/>
  <c r="A154" i="2"/>
  <c r="BC46" i="6"/>
  <c r="A155" i="2"/>
  <c r="BC51" i="6"/>
  <c r="A160" i="2"/>
  <c r="BC52" i="6"/>
  <c r="A161" i="2"/>
  <c r="BH32" i="6"/>
  <c r="BJ32"/>
  <c r="BC32"/>
  <c r="A141" i="2"/>
  <c r="BH15" i="6"/>
  <c r="BJ15"/>
  <c r="BC15"/>
  <c r="A124" i="2"/>
  <c r="BH26" i="6"/>
  <c r="BC26"/>
  <c r="BH41"/>
  <c r="BJ41"/>
  <c r="BC41"/>
  <c r="A150" i="2"/>
  <c r="BH43" i="6"/>
  <c r="BJ43"/>
  <c r="BC43"/>
  <c r="A152" i="2"/>
  <c r="BH50" i="6"/>
  <c r="BC50"/>
  <c r="A159" i="2"/>
  <c r="J84"/>
  <c r="A135"/>
  <c r="BJ50" i="6"/>
  <c r="A133" i="2"/>
  <c r="A163"/>
  <c r="BJ46" i="6"/>
  <c r="A130" i="2"/>
  <c r="BJ54" i="6"/>
  <c r="BJ26"/>
  <c r="BJ47"/>
  <c r="BJ51"/>
  <c r="A117" i="2"/>
  <c r="BJ8" i="6"/>
  <c r="BJ33"/>
  <c r="BJ35"/>
  <c r="BJ39"/>
  <c r="BJ42"/>
  <c r="BJ45"/>
  <c r="BJ52"/>
  <c r="A134" i="2"/>
  <c r="A156"/>
  <c r="BG32" i="6"/>
  <c r="BG24"/>
  <c r="BG40"/>
  <c r="BG15"/>
  <c r="BG18"/>
  <c r="BG19"/>
  <c r="BG21"/>
  <c r="BG23"/>
  <c r="BG26"/>
  <c r="BG29"/>
  <c r="BG30"/>
  <c r="BG31"/>
  <c r="BG38"/>
  <c r="BG41"/>
  <c r="BG43"/>
  <c r="BG49"/>
  <c r="BG50"/>
  <c r="BG53"/>
  <c r="BG55"/>
  <c r="BG25"/>
  <c r="BG48"/>
  <c r="BG8"/>
  <c r="BG11"/>
  <c r="BG22"/>
  <c r="BG27"/>
  <c r="BG33"/>
  <c r="BG34"/>
  <c r="BG35"/>
  <c r="BG37"/>
  <c r="BG39"/>
  <c r="BG42"/>
  <c r="BG45"/>
  <c r="BG46"/>
  <c r="BG47"/>
  <c r="BG51"/>
  <c r="BG52"/>
  <c r="BG54"/>
  <c r="BH11"/>
  <c r="BJ11"/>
  <c r="BH22"/>
  <c r="BJ22"/>
  <c r="BH34"/>
  <c r="BJ34"/>
  <c r="BH37"/>
  <c r="BJ37"/>
  <c r="BH48"/>
  <c r="BJ48"/>
  <c r="R24" i="11"/>
  <c r="R40"/>
  <c r="R44"/>
  <c r="F12"/>
  <c r="BH19" i="6"/>
  <c r="BJ19"/>
  <c r="BH23"/>
  <c r="BJ23"/>
  <c r="BH30"/>
  <c r="BJ30"/>
  <c r="BH21"/>
  <c r="BJ21"/>
  <c r="D10" i="11"/>
  <c r="N8"/>
  <c r="L7" i="1"/>
  <c r="N7"/>
  <c r="L9"/>
  <c r="N9"/>
  <c r="L11"/>
  <c r="N11"/>
  <c r="L13"/>
  <c r="L15"/>
  <c r="N15"/>
  <c r="L17"/>
  <c r="N17"/>
  <c r="L19"/>
  <c r="L21"/>
  <c r="L23"/>
  <c r="N23"/>
  <c r="L25"/>
  <c r="L27"/>
  <c r="N27"/>
  <c r="L29"/>
  <c r="L31"/>
  <c r="N31"/>
  <c r="L33"/>
  <c r="L35"/>
  <c r="N35"/>
  <c r="L37"/>
  <c r="N37"/>
  <c r="L39"/>
  <c r="N39"/>
  <c r="L41"/>
  <c r="L43"/>
  <c r="L45"/>
  <c r="N45"/>
  <c r="L47"/>
  <c r="N47"/>
  <c r="L49"/>
  <c r="N49"/>
  <c r="L51"/>
  <c r="N51"/>
  <c r="L53"/>
  <c r="N53"/>
  <c r="L5"/>
  <c r="L8"/>
  <c r="L10"/>
  <c r="L12"/>
  <c r="L14"/>
  <c r="L16"/>
  <c r="L18"/>
  <c r="L20"/>
  <c r="L22"/>
  <c r="L24"/>
  <c r="L26"/>
  <c r="L28"/>
  <c r="L30"/>
  <c r="L32"/>
  <c r="L34"/>
  <c r="L36"/>
  <c r="L38"/>
  <c r="L40"/>
  <c r="L42"/>
  <c r="L44"/>
  <c r="L46"/>
  <c r="L48"/>
  <c r="L50"/>
  <c r="L52"/>
  <c r="L54"/>
  <c r="C10" i="11"/>
  <c r="N16"/>
  <c r="N24"/>
  <c r="R20"/>
  <c r="S20"/>
  <c r="T20"/>
  <c r="R52"/>
  <c r="R48"/>
  <c r="S48"/>
  <c r="BH18" i="6"/>
  <c r="BJ18"/>
  <c r="BH24"/>
  <c r="BJ24"/>
  <c r="BH29"/>
  <c r="BJ29"/>
  <c r="BH31"/>
  <c r="BJ31"/>
  <c r="BH38"/>
  <c r="BJ38"/>
  <c r="BH40"/>
  <c r="BJ40"/>
  <c r="BH49"/>
  <c r="BJ49"/>
  <c r="BH53"/>
  <c r="BJ53"/>
  <c r="BH55"/>
  <c r="BJ55"/>
  <c r="N12" i="11"/>
  <c r="C14"/>
  <c r="F14"/>
  <c r="F16"/>
  <c r="C18"/>
  <c r="F18"/>
  <c r="K20"/>
  <c r="C22"/>
  <c r="F22"/>
  <c r="F24"/>
  <c r="C26"/>
  <c r="F26"/>
  <c r="K28"/>
  <c r="C30"/>
  <c r="F30"/>
  <c r="C34"/>
  <c r="K36"/>
  <c r="C38"/>
  <c r="C42"/>
  <c r="K44"/>
  <c r="C46"/>
  <c r="K50"/>
  <c r="K52"/>
  <c r="C54"/>
  <c r="F10"/>
  <c r="D18"/>
  <c r="S18"/>
  <c r="W18"/>
  <c r="F8"/>
  <c r="D26"/>
  <c r="S26"/>
  <c r="D42"/>
  <c r="C12"/>
  <c r="C8"/>
  <c r="BH25" i="6"/>
  <c r="BJ25"/>
  <c r="J6" i="1"/>
  <c r="K7" i="11"/>
  <c r="C7"/>
  <c r="K6" i="1"/>
  <c r="K56"/>
  <c r="BH27" i="6"/>
  <c r="BJ27"/>
  <c r="BE16"/>
  <c r="BC16"/>
  <c r="A125" i="2"/>
  <c r="BE28" i="6"/>
  <c r="BC28"/>
  <c r="A137" i="2"/>
  <c r="BE36" i="6"/>
  <c r="BC36"/>
  <c r="A145" i="2"/>
  <c r="BE12" i="6"/>
  <c r="BC12"/>
  <c r="A121" i="2"/>
  <c r="BE20" i="6"/>
  <c r="BC20"/>
  <c r="A129" i="2"/>
  <c r="BE44" i="6"/>
  <c r="BC44"/>
  <c r="A153" i="2"/>
  <c r="BE10" i="6"/>
  <c r="BC10"/>
  <c r="A119" i="2"/>
  <c r="BE14" i="6"/>
  <c r="BC14"/>
  <c r="A123" i="2"/>
  <c r="BE7" i="6"/>
  <c r="BC7"/>
  <c r="A116" i="2"/>
  <c r="BE13" i="6"/>
  <c r="BC13"/>
  <c r="A122" i="2"/>
  <c r="BE17" i="6"/>
  <c r="BC17"/>
  <c r="A126" i="2"/>
  <c r="BE9" i="6"/>
  <c r="BC9"/>
  <c r="A118" i="2"/>
  <c r="BE6" i="6"/>
  <c r="BC6"/>
  <c r="A115" i="2"/>
  <c r="L21"/>
  <c r="I24"/>
  <c r="L18"/>
  <c r="S55" i="11"/>
  <c r="T55"/>
  <c r="S47"/>
  <c r="S39"/>
  <c r="T39"/>
  <c r="S31"/>
  <c r="S27"/>
  <c r="T27"/>
  <c r="S23"/>
  <c r="S17"/>
  <c r="T17"/>
  <c r="S41"/>
  <c r="S49"/>
  <c r="T49"/>
  <c r="S21"/>
  <c r="T21"/>
  <c r="S45"/>
  <c r="S15"/>
  <c r="T15"/>
  <c r="S14"/>
  <c r="S51"/>
  <c r="S43"/>
  <c r="T43"/>
  <c r="S35"/>
  <c r="S30"/>
  <c r="S22"/>
  <c r="S9"/>
  <c r="S25"/>
  <c r="S33"/>
  <c r="S13"/>
  <c r="S29"/>
  <c r="S37"/>
  <c r="S53"/>
  <c r="T53"/>
  <c r="S11"/>
  <c r="S19"/>
  <c r="S16"/>
  <c r="T16"/>
  <c r="S12"/>
  <c r="S8"/>
  <c r="S10"/>
  <c r="S34"/>
  <c r="S38"/>
  <c r="S42"/>
  <c r="S46"/>
  <c r="T46"/>
  <c r="S50"/>
  <c r="S54"/>
  <c r="S24"/>
  <c r="T24"/>
  <c r="S28"/>
  <c r="T28"/>
  <c r="S32"/>
  <c r="S36"/>
  <c r="T36"/>
  <c r="S40"/>
  <c r="T40"/>
  <c r="S44"/>
  <c r="T44"/>
  <c r="S52"/>
  <c r="T52"/>
  <c r="S6"/>
  <c r="N25" i="1"/>
  <c r="N29"/>
  <c r="N19"/>
  <c r="N13"/>
  <c r="N10"/>
  <c r="N8"/>
  <c r="N41"/>
  <c r="N54"/>
  <c r="N52"/>
  <c r="N50"/>
  <c r="N48"/>
  <c r="N46"/>
  <c r="N44"/>
  <c r="N42"/>
  <c r="N40"/>
  <c r="N38"/>
  <c r="N36"/>
  <c r="N34"/>
  <c r="N32"/>
  <c r="N30"/>
  <c r="N28"/>
  <c r="N26"/>
  <c r="N24"/>
  <c r="N22"/>
  <c r="N20"/>
  <c r="N18"/>
  <c r="N16"/>
  <c r="N14"/>
  <c r="N12"/>
  <c r="N5"/>
  <c r="L6"/>
  <c r="N6"/>
  <c r="J56"/>
  <c r="N43"/>
  <c r="N33"/>
  <c r="N21"/>
  <c r="F7" i="11"/>
  <c r="T18"/>
  <c r="U18"/>
  <c r="T22"/>
  <c r="T30"/>
  <c r="U30"/>
  <c r="F1"/>
  <c r="C1"/>
  <c r="D7"/>
  <c r="D1"/>
  <c r="L7"/>
  <c r="M7"/>
  <c r="E7"/>
  <c r="E1"/>
  <c r="N7"/>
  <c r="BG20" i="6"/>
  <c r="BH20"/>
  <c r="BJ20"/>
  <c r="BG36"/>
  <c r="BH36"/>
  <c r="BJ36"/>
  <c r="BG16"/>
  <c r="BH16"/>
  <c r="BJ16"/>
  <c r="BG44"/>
  <c r="BH44"/>
  <c r="BJ44"/>
  <c r="BG12"/>
  <c r="BH12"/>
  <c r="BJ12"/>
  <c r="BG28"/>
  <c r="BH28"/>
  <c r="BJ28"/>
  <c r="BG10"/>
  <c r="BH10"/>
  <c r="BJ10"/>
  <c r="BG14"/>
  <c r="BH14"/>
  <c r="BJ14"/>
  <c r="BG9"/>
  <c r="BH9"/>
  <c r="BJ9"/>
  <c r="BG17"/>
  <c r="BH17"/>
  <c r="BJ17"/>
  <c r="BH7"/>
  <c r="BJ7"/>
  <c r="BG7"/>
  <c r="BG6"/>
  <c r="BH6"/>
  <c r="BJ6"/>
  <c r="BG13"/>
  <c r="BH13"/>
  <c r="BJ13"/>
  <c r="T48" i="11"/>
  <c r="U48"/>
  <c r="U40"/>
  <c r="T32"/>
  <c r="U32"/>
  <c r="U24"/>
  <c r="T54"/>
  <c r="U54"/>
  <c r="U46"/>
  <c r="T38"/>
  <c r="U38"/>
  <c r="T8"/>
  <c r="U8"/>
  <c r="U16"/>
  <c r="T11"/>
  <c r="U11"/>
  <c r="U53"/>
  <c r="T29"/>
  <c r="U29"/>
  <c r="T25"/>
  <c r="U25"/>
  <c r="U22"/>
  <c r="U52"/>
  <c r="U44"/>
  <c r="U36"/>
  <c r="U28"/>
  <c r="U20"/>
  <c r="T50"/>
  <c r="U50"/>
  <c r="T42"/>
  <c r="U42"/>
  <c r="T34"/>
  <c r="U34"/>
  <c r="T10"/>
  <c r="U10"/>
  <c r="T12"/>
  <c r="U12"/>
  <c r="T19"/>
  <c r="U19"/>
  <c r="T37"/>
  <c r="U37"/>
  <c r="T13"/>
  <c r="U13"/>
  <c r="T33"/>
  <c r="U33"/>
  <c r="T9"/>
  <c r="U9"/>
  <c r="T26"/>
  <c r="U26"/>
  <c r="T35"/>
  <c r="U35"/>
  <c r="U43"/>
  <c r="T51"/>
  <c r="U51"/>
  <c r="T14"/>
  <c r="U14"/>
  <c r="U15"/>
  <c r="T45"/>
  <c r="U45"/>
  <c r="U21"/>
  <c r="U49"/>
  <c r="T41"/>
  <c r="U41"/>
  <c r="U17"/>
  <c r="T23"/>
  <c r="U23"/>
  <c r="U27"/>
  <c r="T31"/>
  <c r="U31"/>
  <c r="U39"/>
  <c r="T47"/>
  <c r="U47"/>
  <c r="U55"/>
  <c r="T6"/>
  <c r="R7"/>
  <c r="N56" i="1"/>
  <c r="B168" i="2"/>
  <c r="U6" i="11"/>
  <c r="S7"/>
  <c r="S1"/>
  <c r="D89" i="2"/>
  <c r="D97"/>
  <c r="R1" i="11"/>
  <c r="C89" i="2"/>
  <c r="H99"/>
  <c r="T7" i="11"/>
  <c r="T1"/>
  <c r="E89" i="2"/>
  <c r="E97"/>
  <c r="C97"/>
  <c r="U7" i="11"/>
  <c r="U1"/>
  <c r="F89" i="2"/>
  <c r="F97"/>
  <c r="H97"/>
  <c r="H101"/>
  <c r="H80"/>
  <c r="H106"/>
  <c r="J80"/>
  <c r="J106"/>
</calcChain>
</file>

<file path=xl/comments1.xml><?xml version="1.0" encoding="utf-8"?>
<comments xmlns="http://schemas.openxmlformats.org/spreadsheetml/2006/main">
  <authors>
    <author>Mikael Söderström</author>
  </authors>
  <commentList>
    <comment ref="B14" authorId="0">
      <text>
        <r>
          <rPr>
            <b/>
            <sz val="9"/>
            <color indexed="81"/>
            <rFont val="Verdana"/>
            <family val="2"/>
          </rPr>
          <t>Mikael Söderström:</t>
        </r>
        <r>
          <rPr>
            <sz val="9"/>
            <color indexed="81"/>
            <rFont val="Verdana"/>
            <family val="2"/>
          </rPr>
          <t xml:space="preserve">
restriction on whare</t>
        </r>
      </text>
    </comment>
    <comment ref="F23" authorId="0">
      <text>
        <r>
          <rPr>
            <b/>
            <sz val="9"/>
            <color indexed="81"/>
            <rFont val="Verdana"/>
            <family val="2"/>
          </rPr>
          <t>Mikael Söderström:</t>
        </r>
        <r>
          <rPr>
            <sz val="9"/>
            <color indexed="81"/>
            <rFont val="Verdana"/>
            <family val="2"/>
          </rPr>
          <t xml:space="preserve">
as on right
</t>
        </r>
      </text>
    </comment>
    <comment ref="G23" authorId="0">
      <text>
        <r>
          <rPr>
            <b/>
            <sz val="9"/>
            <color indexed="81"/>
            <rFont val="Verdana"/>
            <family val="2"/>
          </rPr>
          <t>Mikael Söderström:</t>
        </r>
        <r>
          <rPr>
            <sz val="9"/>
            <color indexed="81"/>
            <rFont val="Verdana"/>
            <family val="2"/>
          </rPr>
          <t xml:space="preserve">
as on right
</t>
        </r>
      </text>
    </comment>
  </commentList>
</comments>
</file>

<file path=xl/comments2.xml><?xml version="1.0" encoding="utf-8"?>
<comments xmlns="http://schemas.openxmlformats.org/spreadsheetml/2006/main">
  <authors>
    <author>Mikael Söderström</author>
  </authors>
  <commentList>
    <comment ref="C6" authorId="0">
      <text>
        <r>
          <rPr>
            <b/>
            <sz val="9"/>
            <color indexed="81"/>
            <rFont val="Verdana"/>
            <family val="2"/>
          </rPr>
          <t>Mikael Söderström:</t>
        </r>
        <r>
          <rPr>
            <sz val="9"/>
            <color indexed="81"/>
            <rFont val="Verdana"/>
            <family val="2"/>
          </rPr>
          <t xml:space="preserve">
intersection area times deman density 
</t>
        </r>
      </text>
    </comment>
    <comment ref="U6" authorId="0">
      <text>
        <r>
          <rPr>
            <b/>
            <sz val="9"/>
            <color indexed="81"/>
            <rFont val="Verdana"/>
            <family val="2"/>
          </rPr>
          <t>Mikael Söderström:</t>
        </r>
        <r>
          <rPr>
            <sz val="9"/>
            <color indexed="81"/>
            <rFont val="Verdana"/>
            <family val="2"/>
          </rPr>
          <t xml:space="preserve">
include nested ifs here 
</t>
        </r>
      </text>
    </comment>
  </commentList>
</comments>
</file>

<file path=xl/sharedStrings.xml><?xml version="1.0" encoding="utf-8"?>
<sst xmlns="http://schemas.openxmlformats.org/spreadsheetml/2006/main" count="184" uniqueCount="100">
  <si>
    <t>City number</t>
    <phoneticPr fontId="4" type="noConversion"/>
  </si>
  <si>
    <t>Max Y</t>
    <phoneticPr fontId="4" type="noConversion"/>
  </si>
  <si>
    <t>Max X</t>
    <phoneticPr fontId="4" type="noConversion"/>
  </si>
  <si>
    <t>Location</t>
    <phoneticPr fontId="4" type="noConversion"/>
  </si>
  <si>
    <t>Demand density</t>
    <phoneticPr fontId="4" type="noConversion"/>
  </si>
  <si>
    <t xml:space="preserve">City </t>
    <phoneticPr fontId="4" type="noConversion"/>
  </si>
  <si>
    <t>X</t>
    <phoneticPr fontId="4" type="noConversion"/>
  </si>
  <si>
    <t>Y</t>
    <phoneticPr fontId="4" type="noConversion"/>
  </si>
  <si>
    <t>Area</t>
    <phoneticPr fontId="4" type="noConversion"/>
  </si>
  <si>
    <t>Total demand</t>
    <phoneticPr fontId="4" type="noConversion"/>
  </si>
  <si>
    <t> </t>
    <phoneticPr fontId="4" type="noConversion"/>
  </si>
  <si>
    <t>Tower</t>
  </si>
  <si>
    <t>Capacity Density</t>
    <phoneticPr fontId="4" type="noConversion"/>
  </si>
  <si>
    <t>Total Supply Capacity</t>
    <phoneticPr fontId="4" type="noConversion"/>
  </si>
  <si>
    <t>City</t>
    <phoneticPr fontId="4" type="noConversion"/>
  </si>
  <si>
    <t>Tower</t>
    <phoneticPr fontId="4" type="noConversion"/>
  </si>
  <si>
    <t>Other</t>
    <phoneticPr fontId="4" type="noConversion"/>
  </si>
  <si>
    <t>Area</t>
    <phoneticPr fontId="4" type="noConversion"/>
  </si>
  <si>
    <t>Rural</t>
  </si>
  <si>
    <t>rural</t>
  </si>
  <si>
    <t>Build?</t>
  </si>
  <si>
    <t>Towertype</t>
  </si>
  <si>
    <t>Coverage (radius)</t>
  </si>
  <si>
    <t>Capacity/ area</t>
  </si>
  <si>
    <t>Cost</t>
  </si>
  <si>
    <t>Landscape</t>
    <phoneticPr fontId="4" type="noConversion"/>
  </si>
  <si>
    <t>Intersecting area</t>
  </si>
  <si>
    <t>Radius</t>
  </si>
  <si>
    <t>Intersection between Towers and City</t>
  </si>
  <si>
    <t>Distance</t>
  </si>
  <si>
    <t>Distance between City and Tower</t>
  </si>
  <si>
    <t>Rank by Service Area</t>
  </si>
  <si>
    <t>Supply by Coverage</t>
  </si>
  <si>
    <t>Service Supplied by Tower (ranking)</t>
  </si>
  <si>
    <t>Distance between Towers</t>
  </si>
  <si>
    <t>Intersection between Towers</t>
  </si>
  <si>
    <t>Tower Number</t>
  </si>
  <si>
    <t>Tower Type</t>
  </si>
  <si>
    <t>Binary Variable</t>
  </si>
  <si>
    <t>&lt;=3</t>
  </si>
  <si>
    <t>&gt;=0</t>
  </si>
  <si>
    <t>Location</t>
  </si>
  <si>
    <t>Total Supply Capacity</t>
  </si>
  <si>
    <t>Total Supply Coverage Area</t>
  </si>
  <si>
    <t>Total Demand</t>
  </si>
  <si>
    <t>Total Demand Coverage Area</t>
  </si>
  <si>
    <t>NA</t>
  </si>
  <si>
    <t>Assumptions</t>
  </si>
  <si>
    <t>Demand in the area of Tower coverage</t>
  </si>
  <si>
    <t>City</t>
    <phoneticPr fontId="4" type="noConversion"/>
  </si>
  <si>
    <t>Tower</t>
    <phoneticPr fontId="4" type="noConversion"/>
  </si>
  <si>
    <t>City</t>
    <phoneticPr fontId="4" type="noConversion"/>
  </si>
  <si>
    <t>Supplied in the area of Tower coverage</t>
  </si>
  <si>
    <t>Service supplied</t>
  </si>
  <si>
    <t>Demanded service in the intersect</t>
  </si>
  <si>
    <t>Tower Cost</t>
  </si>
  <si>
    <t>Tower cost</t>
  </si>
  <si>
    <t>Total tower Cost</t>
  </si>
  <si>
    <t>Unsupplied demand</t>
  </si>
  <si>
    <t>Tower value</t>
  </si>
  <si>
    <t>Min</t>
  </si>
  <si>
    <t>Max</t>
  </si>
  <si>
    <t>&gt;=</t>
  </si>
  <si>
    <t>Punishment</t>
  </si>
  <si>
    <t>Unsupplied Demand Unit Cost</t>
  </si>
  <si>
    <t>Costs</t>
  </si>
  <si>
    <t>Final Cost</t>
  </si>
  <si>
    <t>Constraint</t>
  </si>
  <si>
    <t>=</t>
  </si>
  <si>
    <t>Tower Tower overlap punishment</t>
  </si>
  <si>
    <t xml:space="preserve">Total </t>
  </si>
  <si>
    <t># Towers</t>
  </si>
  <si>
    <t>Revenues</t>
  </si>
  <si>
    <t>Revenue/demand</t>
  </si>
  <si>
    <t>Revenue</t>
  </si>
  <si>
    <t>Profit</t>
  </si>
  <si>
    <t>Total Profit</t>
  </si>
  <si>
    <t>Tower Tower intersection</t>
  </si>
  <si>
    <t>Tower intesection</t>
  </si>
  <si>
    <t>sum</t>
  </si>
  <si>
    <t>Analysis</t>
  </si>
  <si>
    <t>Number of Towers</t>
  </si>
  <si>
    <t xml:space="preserve">Type of Towers </t>
  </si>
  <si>
    <t>Built Tower Type</t>
  </si>
  <si>
    <t>&gt;=1</t>
  </si>
  <si>
    <t>&lt;= 300</t>
  </si>
  <si>
    <t>&lt;=300</t>
  </si>
  <si>
    <t>Real</t>
  </si>
  <si>
    <t>x</t>
  </si>
  <si>
    <t>y</t>
  </si>
  <si>
    <t>visualization</t>
  </si>
  <si>
    <t>size</t>
  </si>
  <si>
    <t>Towers</t>
  </si>
  <si>
    <t>City</t>
  </si>
  <si>
    <t>size radius</t>
  </si>
  <si>
    <t>&lt;=</t>
  </si>
  <si>
    <t xml:space="preserve">Final Revenues </t>
  </si>
  <si>
    <t>From Clients</t>
  </si>
  <si>
    <t>Parameters</t>
  </si>
  <si>
    <t>Results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</si>
</sst>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0.000"/>
  </numFmts>
  <fonts count="14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sz val="10"/>
      <color indexed="9"/>
      <name val="Verdana"/>
      <family val="2"/>
    </font>
    <font>
      <sz val="9"/>
      <color indexed="81"/>
      <name val="Verdana"/>
      <family val="2"/>
    </font>
    <font>
      <b/>
      <sz val="9"/>
      <color indexed="81"/>
      <name val="Verdana"/>
      <family val="2"/>
    </font>
    <font>
      <sz val="10"/>
      <name val="Verdana"/>
      <family val="2"/>
    </font>
    <font>
      <sz val="11"/>
      <name val="Calibri"/>
      <family val="2"/>
    </font>
    <font>
      <sz val="10"/>
      <name val="Verdana"/>
      <family val="2"/>
    </font>
    <font>
      <b/>
      <sz val="10"/>
      <color indexed="9"/>
      <name val="Verdana"/>
      <family val="2"/>
    </font>
    <font>
      <sz val="10"/>
      <name val="Verdana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ck">
        <color indexed="40"/>
      </left>
      <right/>
      <top/>
      <bottom/>
      <diagonal/>
    </border>
    <border>
      <left/>
      <right style="thick">
        <color indexed="4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40"/>
      </left>
      <right/>
      <top style="thick">
        <color indexed="40"/>
      </top>
      <bottom/>
      <diagonal/>
    </border>
    <border>
      <left/>
      <right/>
      <top style="thick">
        <color indexed="40"/>
      </top>
      <bottom/>
      <diagonal/>
    </border>
    <border>
      <left/>
      <right style="thick">
        <color indexed="40"/>
      </right>
      <top style="thick">
        <color indexed="4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0" fontId="8" fillId="0" borderId="0"/>
    <xf numFmtId="9" fontId="12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0" fillId="0" borderId="0" xfId="0" quotePrefix="1"/>
    <xf numFmtId="0" fontId="5" fillId="2" borderId="0" xfId="0" applyFont="1" applyFill="1" applyAlignment="1">
      <alignment horizontal="centerContinuous"/>
    </xf>
    <xf numFmtId="0" fontId="3" fillId="0" borderId="0" xfId="0" applyFont="1" applyAlignment="1">
      <alignment horizontal="centerContinuous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8" fillId="0" borderId="0" xfId="0" applyFont="1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3" xfId="0" applyFont="1" applyFill="1" applyBorder="1"/>
    <xf numFmtId="0" fontId="9" fillId="0" borderId="0" xfId="0" applyFont="1"/>
    <xf numFmtId="0" fontId="1" fillId="0" borderId="0" xfId="2" applyFont="1"/>
    <xf numFmtId="0" fontId="8" fillId="0" borderId="0" xfId="2"/>
    <xf numFmtId="0" fontId="8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5" fillId="2" borderId="0" xfId="2" applyFont="1" applyFill="1" applyAlignment="1">
      <alignment horizontal="center"/>
    </xf>
    <xf numFmtId="0" fontId="8" fillId="0" borderId="0" xfId="2" applyFont="1"/>
    <xf numFmtId="0" fontId="5" fillId="0" borderId="0" xfId="2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left"/>
    </xf>
    <xf numFmtId="0" fontId="5" fillId="2" borderId="4" xfId="2" applyFont="1" applyFill="1" applyBorder="1" applyAlignment="1">
      <alignment horizontal="center" vertical="center" textRotation="90"/>
    </xf>
    <xf numFmtId="0" fontId="5" fillId="2" borderId="4" xfId="2" applyFont="1" applyFill="1" applyBorder="1" applyAlignment="1">
      <alignment horizontal="center" vertical="center"/>
    </xf>
    <xf numFmtId="0" fontId="8" fillId="0" borderId="4" xfId="2" applyBorder="1"/>
    <xf numFmtId="165" fontId="0" fillId="0" borderId="0" xfId="0" applyNumberFormat="1"/>
    <xf numFmtId="165" fontId="0" fillId="0" borderId="3" xfId="0" applyNumberFormat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9" fontId="0" fillId="0" borderId="0" xfId="0" applyNumberFormat="1"/>
    <xf numFmtId="0" fontId="8" fillId="0" borderId="0" xfId="0" applyFont="1" applyAlignment="1">
      <alignment wrapText="1"/>
    </xf>
    <xf numFmtId="0" fontId="1" fillId="0" borderId="5" xfId="0" applyFont="1" applyBorder="1"/>
    <xf numFmtId="0" fontId="0" fillId="0" borderId="5" xfId="0" applyBorder="1"/>
    <xf numFmtId="0" fontId="8" fillId="0" borderId="5" xfId="0" applyFont="1" applyBorder="1"/>
    <xf numFmtId="0" fontId="8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0" xfId="0" applyFont="1" applyBorder="1"/>
    <xf numFmtId="0" fontId="8" fillId="0" borderId="5" xfId="0" quotePrefix="1" applyFont="1" applyBorder="1"/>
    <xf numFmtId="0" fontId="0" fillId="4" borderId="0" xfId="0" applyFill="1"/>
    <xf numFmtId="0" fontId="11" fillId="4" borderId="0" xfId="0" applyFont="1" applyFill="1"/>
    <xf numFmtId="0" fontId="5" fillId="4" borderId="0" xfId="0" applyFont="1" applyFill="1"/>
    <xf numFmtId="9" fontId="1" fillId="0" borderId="5" xfId="0" applyNumberFormat="1" applyFont="1" applyBorder="1"/>
    <xf numFmtId="166" fontId="0" fillId="0" borderId="0" xfId="0" applyNumberFormat="1"/>
    <xf numFmtId="164" fontId="0" fillId="0" borderId="0" xfId="1" applyFont="1"/>
    <xf numFmtId="164" fontId="0" fillId="0" borderId="5" xfId="1" applyFont="1" applyBorder="1"/>
    <xf numFmtId="164" fontId="0" fillId="0" borderId="6" xfId="1" applyFont="1" applyBorder="1"/>
    <xf numFmtId="164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4" xfId="0" applyFont="1" applyBorder="1"/>
    <xf numFmtId="0" fontId="1" fillId="0" borderId="4" xfId="0" applyFont="1" applyFill="1" applyBorder="1"/>
    <xf numFmtId="164" fontId="0" fillId="0" borderId="0" xfId="0" applyNumberFormat="1" applyFill="1" applyBorder="1"/>
    <xf numFmtId="0" fontId="0" fillId="0" borderId="12" xfId="0" applyBorder="1" applyAlignment="1">
      <alignment horizontal="left" indent="1"/>
    </xf>
    <xf numFmtId="164" fontId="0" fillId="0" borderId="13" xfId="0" applyNumberFormat="1" applyBorder="1"/>
    <xf numFmtId="0" fontId="8" fillId="0" borderId="12" xfId="0" applyFont="1" applyBorder="1" applyAlignment="1">
      <alignment horizontal="left" indent="1"/>
    </xf>
    <xf numFmtId="0" fontId="0" fillId="0" borderId="14" xfId="0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" xfId="0" applyFill="1" applyBorder="1"/>
    <xf numFmtId="0" fontId="0" fillId="0" borderId="0" xfId="0" applyFill="1" applyBorder="1"/>
    <xf numFmtId="0" fontId="0" fillId="0" borderId="2" xfId="0" applyFill="1" applyBorder="1"/>
    <xf numFmtId="0" fontId="8" fillId="0" borderId="0" xfId="0" applyFont="1" applyFill="1" applyBorder="1"/>
    <xf numFmtId="9" fontId="5" fillId="2" borderId="0" xfId="3" applyFont="1" applyFill="1" applyAlignment="1">
      <alignment horizontal="center" vertical="center"/>
    </xf>
    <xf numFmtId="0" fontId="8" fillId="0" borderId="19" xfId="2" applyBorder="1"/>
    <xf numFmtId="0" fontId="8" fillId="0" borderId="20" xfId="2" applyBorder="1"/>
    <xf numFmtId="0" fontId="8" fillId="0" borderId="21" xfId="2" applyBorder="1"/>
    <xf numFmtId="0" fontId="11" fillId="4" borderId="22" xfId="0" applyFont="1" applyFill="1" applyBorder="1"/>
    <xf numFmtId="0" fontId="0" fillId="4" borderId="23" xfId="0" applyFill="1" applyBorder="1"/>
    <xf numFmtId="0" fontId="11" fillId="0" borderId="12" xfId="0" applyFont="1" applyFill="1" applyBorder="1"/>
    <xf numFmtId="0" fontId="0" fillId="0" borderId="13" xfId="0" applyFill="1" applyBorder="1"/>
    <xf numFmtId="0" fontId="1" fillId="0" borderId="12" xfId="0" applyFont="1" applyBorder="1"/>
    <xf numFmtId="0" fontId="0" fillId="0" borderId="13" xfId="0" applyBorder="1"/>
    <xf numFmtId="0" fontId="8" fillId="0" borderId="12" xfId="0" applyFont="1" applyBorder="1"/>
    <xf numFmtId="165" fontId="0" fillId="0" borderId="14" xfId="0" applyNumberFormat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 textRotation="90"/>
    </xf>
    <xf numFmtId="0" fontId="0" fillId="0" borderId="0" xfId="0" applyAlignment="1"/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textRotation="90"/>
    </xf>
    <xf numFmtId="0" fontId="8" fillId="0" borderId="0" xfId="2" applyAlignment="1"/>
    <xf numFmtId="0" fontId="5" fillId="2" borderId="15" xfId="2" applyFont="1" applyFill="1" applyBorder="1" applyAlignment="1">
      <alignment horizontal="center" textRotation="90"/>
    </xf>
    <xf numFmtId="0" fontId="5" fillId="2" borderId="0" xfId="2" applyFont="1" applyFill="1" applyBorder="1" applyAlignment="1">
      <alignment horizontal="center" textRotation="90"/>
    </xf>
  </cellXfs>
  <cellStyles count="4">
    <cellStyle name="Moneda" xfId="1" builtinId="4"/>
    <cellStyle name="Normal" xfId="0" builtinId="0"/>
    <cellStyle name="Normal 2" xfId="2"/>
    <cellStyle name="Porcentual" xfId="3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8.4634759163537535E-2"/>
          <c:y val="2.8558910352761608E-2"/>
          <c:w val="0.86799185556841441"/>
          <c:h val="0.89719889180519152"/>
        </c:manualLayout>
      </c:layout>
      <c:scatterChart>
        <c:scatterStyle val="lineMarker"/>
        <c:ser>
          <c:idx val="1"/>
          <c:order val="0"/>
          <c:spPr>
            <a:ln w="25400">
              <a:noFill/>
            </a:ln>
          </c:spPr>
          <c:marker>
            <c:symbol val="plus"/>
            <c:size val="21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5400">
                <a:noFill/>
              </a:ln>
            </c:spPr>
          </c:dPt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2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5400">
                <a:noFill/>
              </a:ln>
            </c:spPr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3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5400">
                <a:noFill/>
              </a:ln>
            </c:spPr>
          </c:dPt>
          <c:xVal>
            <c:numRef>
              <c:f>Costs!$G$7:$G$9</c:f>
              <c:numCache>
                <c:formatCode>General</c:formatCode>
                <c:ptCount val="3"/>
                <c:pt idx="0">
                  <c:v>100</c:v>
                </c:pt>
                <c:pt idx="1">
                  <c:v>250</c:v>
                </c:pt>
                <c:pt idx="2">
                  <c:v>200</c:v>
                </c:pt>
              </c:numCache>
            </c:numRef>
          </c:xVal>
          <c:yVal>
            <c:numRef>
              <c:f>Costs!$H$7:$H$9</c:f>
              <c:numCache>
                <c:formatCode>General</c:formatCode>
                <c:ptCount val="3"/>
                <c:pt idx="0">
                  <c:v>100</c:v>
                </c:pt>
                <c:pt idx="1">
                  <c:v>250</c:v>
                </c:pt>
                <c:pt idx="2">
                  <c:v>120</c:v>
                </c:pt>
              </c:numCache>
            </c:numRef>
          </c:yVal>
        </c:ser>
        <c:ser>
          <c:idx val="0"/>
          <c:order val="1"/>
          <c:spPr>
            <a:ln w="28575">
              <a:noFill/>
            </a:ln>
          </c:spPr>
          <c:marker>
            <c:symbol val="plus"/>
            <c:size val="21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3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4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6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7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8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9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0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1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2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3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4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5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6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7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8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19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0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1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2"/>
            <c:marker>
              <c:symbol val="picture"/>
              <c:spPr>
                <a:blipFill>
                  <a:blip xmlns:r="http://schemas.openxmlformats.org/officeDocument/2006/relationships" r:embed="rId4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3"/>
            <c:marker>
              <c:symbol val="picture"/>
              <c:spPr>
                <a:blipFill>
                  <a:blip xmlns:r="http://schemas.openxmlformats.org/officeDocument/2006/relationships" r:embed="rId5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dPt>
            <c:idx val="24"/>
            <c:marker>
              <c:symbol val="picture"/>
              <c:spPr>
                <a:blipFill>
                  <a:blip xmlns:r="http://schemas.openxmlformats.org/officeDocument/2006/relationships" r:embed="rId6"/>
                  <a:stretch>
                    <a:fillRect/>
                  </a:stretch>
                </a:blipFill>
                <a:ln w="9525">
                  <a:noFill/>
                </a:ln>
              </c:spPr>
            </c:marker>
            <c:spPr>
              <a:ln w="28575">
                <a:noFill/>
              </a:ln>
            </c:spPr>
          </c:dPt>
          <c:xVal>
            <c:numRef>
              <c:f>Costs!$B$7:$B$31</c:f>
              <c:numCache>
                <c:formatCode>General</c:formatCode>
                <c:ptCount val="25"/>
                <c:pt idx="0">
                  <c:v>217.79313246616775</c:v>
                </c:pt>
                <c:pt idx="1">
                  <c:v>95.586168950230899</c:v>
                </c:pt>
                <c:pt idx="2">
                  <c:v>16.741546530621847</c:v>
                </c:pt>
                <c:pt idx="3">
                  <c:v>271.66097940488766</c:v>
                </c:pt>
                <c:pt idx="4">
                  <c:v>195.6602758242098</c:v>
                </c:pt>
                <c:pt idx="5">
                  <c:v>291.92360797520894</c:v>
                </c:pt>
                <c:pt idx="6">
                  <c:v>240.77239452897217</c:v>
                </c:pt>
                <c:pt idx="7">
                  <c:v>51.775533776625778</c:v>
                </c:pt>
                <c:pt idx="8">
                  <c:v>252.40140284989093</c:v>
                </c:pt>
                <c:pt idx="9">
                  <c:v>156.44752804955817</c:v>
                </c:pt>
                <c:pt idx="10">
                  <c:v>69.49066183040415</c:v>
                </c:pt>
                <c:pt idx="11">
                  <c:v>241.23343161364713</c:v>
                </c:pt>
                <c:pt idx="12">
                  <c:v>262.18944041160375</c:v>
                </c:pt>
                <c:pt idx="13">
                  <c:v>275.17254016137332</c:v>
                </c:pt>
                <c:pt idx="14">
                  <c:v>203.2422934208262</c:v>
                </c:pt>
                <c:pt idx="15">
                  <c:v>195.77952613857553</c:v>
                </c:pt>
                <c:pt idx="16">
                  <c:v>149.17735888118733</c:v>
                </c:pt>
                <c:pt idx="17">
                  <c:v>149.3541730331975</c:v>
                </c:pt>
                <c:pt idx="18">
                  <c:v>160.07923933681064</c:v>
                </c:pt>
                <c:pt idx="19">
                  <c:v>160.27367755783425</c:v>
                </c:pt>
                <c:pt idx="20">
                  <c:v>108.74491273832736</c:v>
                </c:pt>
                <c:pt idx="21">
                  <c:v>281.84636066753717</c:v>
                </c:pt>
                <c:pt idx="22">
                  <c:v>176.29494842900658</c:v>
                </c:pt>
                <c:pt idx="23">
                  <c:v>226.61872484098129</c:v>
                </c:pt>
                <c:pt idx="24">
                  <c:v>117.17684679533208</c:v>
                </c:pt>
              </c:numCache>
            </c:numRef>
          </c:xVal>
          <c:yVal>
            <c:numRef>
              <c:f>Costs!$C$7:$C$31</c:f>
              <c:numCache>
                <c:formatCode>General</c:formatCode>
                <c:ptCount val="25"/>
                <c:pt idx="0">
                  <c:v>69.95953208299332</c:v>
                </c:pt>
                <c:pt idx="1">
                  <c:v>38.578712539085522</c:v>
                </c:pt>
                <c:pt idx="2">
                  <c:v>145.0670265336833</c:v>
                </c:pt>
                <c:pt idx="3">
                  <c:v>262.59242653036137</c:v>
                </c:pt>
                <c:pt idx="4">
                  <c:v>289.41088537192479</c:v>
                </c:pt>
                <c:pt idx="5">
                  <c:v>125.36285106342417</c:v>
                </c:pt>
                <c:pt idx="6">
                  <c:v>143.75536429870658</c:v>
                </c:pt>
                <c:pt idx="7">
                  <c:v>37.555252824702883</c:v>
                </c:pt>
                <c:pt idx="8">
                  <c:v>73.437822970299905</c:v>
                </c:pt>
                <c:pt idx="9">
                  <c:v>109.85571886871743</c:v>
                </c:pt>
                <c:pt idx="10">
                  <c:v>127.97802217676212</c:v>
                </c:pt>
                <c:pt idx="11">
                  <c:v>213.60392892435374</c:v>
                </c:pt>
                <c:pt idx="12">
                  <c:v>241.37894871708886</c:v>
                </c:pt>
                <c:pt idx="13">
                  <c:v>205.73401921695751</c:v>
                </c:pt>
                <c:pt idx="14">
                  <c:v>106.3554173830689</c:v>
                </c:pt>
                <c:pt idx="15">
                  <c:v>115.49995723902246</c:v>
                </c:pt>
                <c:pt idx="16">
                  <c:v>66.495811038881456</c:v>
                </c:pt>
                <c:pt idx="17">
                  <c:v>11.963459948060784</c:v>
                </c:pt>
                <c:pt idx="18">
                  <c:v>209.30635827095543</c:v>
                </c:pt>
                <c:pt idx="19">
                  <c:v>19.698714520641936</c:v>
                </c:pt>
                <c:pt idx="20">
                  <c:v>180.58222149525872</c:v>
                </c:pt>
                <c:pt idx="21">
                  <c:v>93.225523826305533</c:v>
                </c:pt>
                <c:pt idx="22">
                  <c:v>29.55338360255276</c:v>
                </c:pt>
                <c:pt idx="23">
                  <c:v>75.748393067972927</c:v>
                </c:pt>
                <c:pt idx="24">
                  <c:v>291.78373929661871</c:v>
                </c:pt>
              </c:numCache>
            </c:numRef>
          </c:yVal>
        </c:ser>
        <c:axId val="78206080"/>
        <c:axId val="78207616"/>
      </c:scatterChart>
      <c:valAx>
        <c:axId val="78206080"/>
        <c:scaling>
          <c:orientation val="minMax"/>
        </c:scaling>
        <c:axPos val="b"/>
        <c:minorGridlines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8207616"/>
        <c:crosses val="autoZero"/>
        <c:crossBetween val="midCat"/>
        <c:minorUnit val="10"/>
      </c:valAx>
      <c:valAx>
        <c:axId val="78207616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min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s-ES"/>
          </a:p>
        </c:txPr>
        <c:crossAx val="78206080"/>
        <c:crosses val="autoZero"/>
        <c:crossBetween val="midCat"/>
        <c:majorUnit val="50"/>
        <c:minorUnit val="10"/>
      </c:valAx>
    </c:plotArea>
    <c:plotVisOnly val="1"/>
    <c:dispBlanksAs val="gap"/>
  </c:chart>
  <c:printSettings>
    <c:headerFooter alignWithMargins="0"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8.4634759163537479E-2"/>
          <c:y val="2.8558910352761608E-2"/>
          <c:w val="0.86799185556841385"/>
          <c:h val="0.897198891805191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21"/>
          </c:marker>
          <c:xVal>
            <c:numRef>
              <c:f>Costs!$B$7:$B$31</c:f>
              <c:numCache>
                <c:formatCode>General</c:formatCode>
                <c:ptCount val="25"/>
                <c:pt idx="0">
                  <c:v>217.79313246616775</c:v>
                </c:pt>
                <c:pt idx="1">
                  <c:v>95.586168950230899</c:v>
                </c:pt>
                <c:pt idx="2">
                  <c:v>16.741546530621847</c:v>
                </c:pt>
                <c:pt idx="3">
                  <c:v>271.66097940488766</c:v>
                </c:pt>
                <c:pt idx="4">
                  <c:v>195.6602758242098</c:v>
                </c:pt>
                <c:pt idx="5">
                  <c:v>291.92360797520894</c:v>
                </c:pt>
                <c:pt idx="6">
                  <c:v>240.77239452897217</c:v>
                </c:pt>
                <c:pt idx="7">
                  <c:v>51.775533776625778</c:v>
                </c:pt>
                <c:pt idx="8">
                  <c:v>252.40140284989093</c:v>
                </c:pt>
                <c:pt idx="9">
                  <c:v>156.44752804955817</c:v>
                </c:pt>
                <c:pt idx="10">
                  <c:v>69.49066183040415</c:v>
                </c:pt>
                <c:pt idx="11">
                  <c:v>241.23343161364713</c:v>
                </c:pt>
                <c:pt idx="12">
                  <c:v>262.18944041160375</c:v>
                </c:pt>
                <c:pt idx="13">
                  <c:v>275.17254016137332</c:v>
                </c:pt>
                <c:pt idx="14">
                  <c:v>203.2422934208262</c:v>
                </c:pt>
                <c:pt idx="15">
                  <c:v>195.77952613857553</c:v>
                </c:pt>
                <c:pt idx="16">
                  <c:v>149.17735888118733</c:v>
                </c:pt>
                <c:pt idx="17">
                  <c:v>149.3541730331975</c:v>
                </c:pt>
                <c:pt idx="18">
                  <c:v>160.07923933681064</c:v>
                </c:pt>
                <c:pt idx="19">
                  <c:v>160.27367755783425</c:v>
                </c:pt>
                <c:pt idx="20">
                  <c:v>108.74491273832736</c:v>
                </c:pt>
                <c:pt idx="21">
                  <c:v>281.84636066753717</c:v>
                </c:pt>
                <c:pt idx="22">
                  <c:v>176.29494842900658</c:v>
                </c:pt>
                <c:pt idx="23">
                  <c:v>226.61872484098129</c:v>
                </c:pt>
                <c:pt idx="24">
                  <c:v>117.17684679533208</c:v>
                </c:pt>
              </c:numCache>
            </c:numRef>
          </c:xVal>
          <c:yVal>
            <c:numRef>
              <c:f>Costs!$C$7:$C$31</c:f>
              <c:numCache>
                <c:formatCode>General</c:formatCode>
                <c:ptCount val="25"/>
                <c:pt idx="0">
                  <c:v>69.95953208299332</c:v>
                </c:pt>
                <c:pt idx="1">
                  <c:v>38.578712539085522</c:v>
                </c:pt>
                <c:pt idx="2">
                  <c:v>145.0670265336833</c:v>
                </c:pt>
                <c:pt idx="3">
                  <c:v>262.59242653036137</c:v>
                </c:pt>
                <c:pt idx="4">
                  <c:v>289.41088537192479</c:v>
                </c:pt>
                <c:pt idx="5">
                  <c:v>125.36285106342417</c:v>
                </c:pt>
                <c:pt idx="6">
                  <c:v>143.75536429870658</c:v>
                </c:pt>
                <c:pt idx="7">
                  <c:v>37.555252824702883</c:v>
                </c:pt>
                <c:pt idx="8">
                  <c:v>73.437822970299905</c:v>
                </c:pt>
                <c:pt idx="9">
                  <c:v>109.85571886871743</c:v>
                </c:pt>
                <c:pt idx="10">
                  <c:v>127.97802217676212</c:v>
                </c:pt>
                <c:pt idx="11">
                  <c:v>213.60392892435374</c:v>
                </c:pt>
                <c:pt idx="12">
                  <c:v>241.37894871708886</c:v>
                </c:pt>
                <c:pt idx="13">
                  <c:v>205.73401921695751</c:v>
                </c:pt>
                <c:pt idx="14">
                  <c:v>106.3554173830689</c:v>
                </c:pt>
                <c:pt idx="15">
                  <c:v>115.49995723902246</c:v>
                </c:pt>
                <c:pt idx="16">
                  <c:v>66.495811038881456</c:v>
                </c:pt>
                <c:pt idx="17">
                  <c:v>11.963459948060784</c:v>
                </c:pt>
                <c:pt idx="18">
                  <c:v>209.30635827095543</c:v>
                </c:pt>
                <c:pt idx="19">
                  <c:v>19.698714520641936</c:v>
                </c:pt>
                <c:pt idx="20">
                  <c:v>180.58222149525872</c:v>
                </c:pt>
                <c:pt idx="21">
                  <c:v>93.225523826305533</c:v>
                </c:pt>
                <c:pt idx="22">
                  <c:v>29.55338360255276</c:v>
                </c:pt>
                <c:pt idx="23">
                  <c:v>75.748393067972927</c:v>
                </c:pt>
                <c:pt idx="24">
                  <c:v>291.78373929661871</c:v>
                </c:pt>
              </c:numCache>
            </c:numRef>
          </c:yVal>
        </c:ser>
        <c:ser>
          <c:idx val="1"/>
          <c:order val="1"/>
          <c:spPr>
            <a:ln w="25400">
              <a:noFill/>
            </a:ln>
          </c:spPr>
          <c:marker>
            <c:symbol val="plus"/>
            <c:size val="21"/>
          </c:marker>
          <c:xVal>
            <c:numRef>
              <c:f>Costs!$G$7:$G$9</c:f>
              <c:numCache>
                <c:formatCode>General</c:formatCode>
                <c:ptCount val="3"/>
                <c:pt idx="0">
                  <c:v>100</c:v>
                </c:pt>
                <c:pt idx="1">
                  <c:v>250</c:v>
                </c:pt>
                <c:pt idx="2">
                  <c:v>200</c:v>
                </c:pt>
              </c:numCache>
            </c:numRef>
          </c:xVal>
          <c:yVal>
            <c:numRef>
              <c:f>Costs!$H$7:$H$9</c:f>
              <c:numCache>
                <c:formatCode>General</c:formatCode>
                <c:ptCount val="3"/>
                <c:pt idx="0">
                  <c:v>100</c:v>
                </c:pt>
                <c:pt idx="1">
                  <c:v>250</c:v>
                </c:pt>
                <c:pt idx="2">
                  <c:v>120</c:v>
                </c:pt>
              </c:numCache>
            </c:numRef>
          </c:yVal>
        </c:ser>
        <c:axId val="81166336"/>
        <c:axId val="81168256"/>
      </c:scatterChart>
      <c:valAx>
        <c:axId val="81166336"/>
        <c:scaling>
          <c:orientation val="minMax"/>
        </c:scaling>
        <c:axPos val="b"/>
        <c:minorGridlines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1168256"/>
        <c:crosses val="autoZero"/>
        <c:crossBetween val="midCat"/>
        <c:minorUnit val="10"/>
      </c:valAx>
      <c:valAx>
        <c:axId val="81168256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min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s-ES"/>
          </a:p>
        </c:txPr>
        <c:crossAx val="81166336"/>
        <c:crosses val="autoZero"/>
        <c:crossBetween val="midCat"/>
        <c:majorUnit val="50"/>
        <c:minorUnit val="10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142875</xdr:rowOff>
    </xdr:from>
    <xdr:to>
      <xdr:col>7</xdr:col>
      <xdr:colOff>723900</xdr:colOff>
      <xdr:row>33</xdr:row>
      <xdr:rowOff>114300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</xdr:row>
      <xdr:rowOff>57150</xdr:rowOff>
    </xdr:from>
    <xdr:to>
      <xdr:col>13</xdr:col>
      <xdr:colOff>276225</xdr:colOff>
      <xdr:row>34</xdr:row>
      <xdr:rowOff>133350</xdr:rowOff>
    </xdr:to>
    <xdr:graphicFrame macro="">
      <xdr:nvGraphicFramePr>
        <xdr:cNvPr id="921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Sheet1" enableFormatConditionsCalculation="0"/>
  <dimension ref="A1:M173"/>
  <sheetViews>
    <sheetView tabSelected="1" topLeftCell="E1" zoomScale="85" zoomScaleNormal="85" workbookViewId="0">
      <selection activeCell="L2" sqref="L2"/>
    </sheetView>
  </sheetViews>
  <sheetFormatPr baseColWidth="10" defaultColWidth="8.75" defaultRowHeight="12.75"/>
  <cols>
    <col min="1" max="1" width="25.75" bestFit="1" customWidth="1"/>
    <col min="2" max="2" width="18" bestFit="1" customWidth="1"/>
    <col min="3" max="3" width="15" bestFit="1" customWidth="1"/>
    <col min="4" max="4" width="16" bestFit="1" customWidth="1"/>
    <col min="6" max="6" width="11.875" bestFit="1" customWidth="1"/>
    <col min="8" max="8" width="23.625" bestFit="1" customWidth="1"/>
    <col min="9" max="9" width="11.875" bestFit="1" customWidth="1"/>
    <col min="10" max="10" width="18.125" bestFit="1" customWidth="1"/>
    <col min="11" max="11" width="18.375" bestFit="1" customWidth="1"/>
    <col min="12" max="12" width="29.5" bestFit="1" customWidth="1"/>
    <col min="13" max="13" width="18.5" bestFit="1" customWidth="1"/>
  </cols>
  <sheetData>
    <row r="1" spans="1:13">
      <c r="L1" s="84" t="s">
        <v>99</v>
      </c>
      <c r="M1" s="85"/>
    </row>
    <row r="2" spans="1:13">
      <c r="A2" s="25" t="s">
        <v>47</v>
      </c>
      <c r="L2" s="86"/>
      <c r="M2" s="87"/>
    </row>
    <row r="3" spans="1:13">
      <c r="A3" s="22"/>
      <c r="B3" s="23" t="s">
        <v>2</v>
      </c>
      <c r="C3" s="23" t="s">
        <v>1</v>
      </c>
      <c r="D3" s="23" t="s">
        <v>17</v>
      </c>
      <c r="L3" s="88" t="s">
        <v>96</v>
      </c>
      <c r="M3" s="89"/>
    </row>
    <row r="4" spans="1:13">
      <c r="A4" s="24" t="s">
        <v>25</v>
      </c>
      <c r="B4" s="22">
        <v>300</v>
      </c>
      <c r="C4" s="22">
        <v>300</v>
      </c>
      <c r="D4" s="22">
        <f>B4*C4</f>
        <v>90000</v>
      </c>
      <c r="F4" s="9"/>
      <c r="L4" s="69" t="s">
        <v>97</v>
      </c>
      <c r="M4" s="70">
        <v>3019641829.0466642</v>
      </c>
    </row>
    <row r="5" spans="1:13">
      <c r="A5" s="12"/>
      <c r="B5" s="12"/>
      <c r="C5" s="12"/>
      <c r="D5" s="12"/>
      <c r="F5" s="9"/>
      <c r="L5" s="88" t="s">
        <v>65</v>
      </c>
      <c r="M5" s="89"/>
    </row>
    <row r="6" spans="1:13">
      <c r="A6" s="24" t="s">
        <v>21</v>
      </c>
      <c r="B6" s="24" t="s">
        <v>22</v>
      </c>
      <c r="C6" s="24" t="s">
        <v>23</v>
      </c>
      <c r="D6" s="24" t="s">
        <v>24</v>
      </c>
      <c r="F6" s="9"/>
      <c r="L6" s="71" t="s">
        <v>92</v>
      </c>
      <c r="M6" s="70">
        <v>-3595000</v>
      </c>
    </row>
    <row r="7" spans="1:13" ht="13.5" thickBot="1">
      <c r="A7" s="22">
        <v>1</v>
      </c>
      <c r="B7" s="22">
        <v>30</v>
      </c>
      <c r="C7" s="22">
        <v>90</v>
      </c>
      <c r="D7" s="40">
        <v>150000</v>
      </c>
      <c r="F7" s="9"/>
      <c r="L7" s="72"/>
      <c r="M7" s="64"/>
    </row>
    <row r="8" spans="1:13">
      <c r="A8" s="22">
        <v>2</v>
      </c>
      <c r="B8" s="22">
        <v>20</v>
      </c>
      <c r="C8" s="22">
        <v>70</v>
      </c>
      <c r="D8" s="40">
        <v>135000</v>
      </c>
      <c r="E8">
        <f>+D8*13</f>
        <v>1755000</v>
      </c>
      <c r="F8" s="9"/>
      <c r="L8" s="88" t="s">
        <v>75</v>
      </c>
      <c r="M8" s="70">
        <f>SUM(M4:M7)</f>
        <v>3016046829.0466642</v>
      </c>
    </row>
    <row r="9" spans="1:13">
      <c r="A9" s="22">
        <v>3</v>
      </c>
      <c r="B9" s="22">
        <v>50</v>
      </c>
      <c r="C9" s="22">
        <v>15</v>
      </c>
      <c r="D9" s="40">
        <v>160000</v>
      </c>
      <c r="F9" s="9"/>
      <c r="L9" s="65"/>
      <c r="M9" s="89"/>
    </row>
    <row r="10" spans="1:13">
      <c r="F10" s="9"/>
      <c r="L10" s="88" t="s">
        <v>45</v>
      </c>
      <c r="M10" s="89"/>
    </row>
    <row r="11" spans="1:13">
      <c r="F11" t="s">
        <v>10</v>
      </c>
      <c r="L11" s="65">
        <f>D4</f>
        <v>90000</v>
      </c>
      <c r="M11" s="89"/>
    </row>
    <row r="12" spans="1:13">
      <c r="A12" s="2"/>
      <c r="B12" s="92" t="s">
        <v>3</v>
      </c>
      <c r="C12" s="92"/>
      <c r="D12" s="93" t="s">
        <v>4</v>
      </c>
      <c r="E12" s="3"/>
      <c r="F12" s="93" t="s">
        <v>8</v>
      </c>
      <c r="G12" s="93" t="s">
        <v>9</v>
      </c>
      <c r="H12" s="93" t="s">
        <v>0</v>
      </c>
      <c r="L12" s="65"/>
      <c r="M12" s="89"/>
    </row>
    <row r="13" spans="1:13">
      <c r="A13" s="2" t="s">
        <v>5</v>
      </c>
      <c r="B13" s="2" t="s">
        <v>6</v>
      </c>
      <c r="C13" s="2" t="s">
        <v>7</v>
      </c>
      <c r="D13" s="93"/>
      <c r="E13" s="3" t="s">
        <v>27</v>
      </c>
      <c r="F13" s="94"/>
      <c r="G13" s="94"/>
      <c r="H13" s="94" t="s">
        <v>0</v>
      </c>
      <c r="L13" s="88" t="s">
        <v>44</v>
      </c>
      <c r="M13" s="89"/>
    </row>
    <row r="14" spans="1:13">
      <c r="A14" s="12">
        <v>1</v>
      </c>
      <c r="B14" s="12">
        <v>100</v>
      </c>
      <c r="C14" s="12">
        <v>100</v>
      </c>
      <c r="D14" s="12">
        <v>60</v>
      </c>
      <c r="E14" s="12">
        <v>80</v>
      </c>
      <c r="F14" s="12">
        <f>PI()*E14^2</f>
        <v>20106.192982974677</v>
      </c>
      <c r="G14" s="12">
        <f>+F14*D14</f>
        <v>1206371.5789784805</v>
      </c>
      <c r="H14" s="12">
        <f>A14</f>
        <v>1</v>
      </c>
      <c r="L14" s="65">
        <f>SUM(G14:G17)</f>
        <v>3394424.5669502961</v>
      </c>
      <c r="M14" s="89"/>
    </row>
    <row r="15" spans="1:13">
      <c r="A15" s="12">
        <v>2</v>
      </c>
      <c r="B15" s="12">
        <v>250</v>
      </c>
      <c r="C15" s="12">
        <v>250</v>
      </c>
      <c r="D15" s="12">
        <v>70</v>
      </c>
      <c r="E15" s="12">
        <v>50</v>
      </c>
      <c r="F15" s="12">
        <f>PI()*E15^2</f>
        <v>7853.981633974483</v>
      </c>
      <c r="G15" s="12">
        <f>+F15*D15</f>
        <v>549778.71437821386</v>
      </c>
      <c r="H15" s="12">
        <f>A15</f>
        <v>2</v>
      </c>
      <c r="L15" s="65"/>
      <c r="M15" s="89"/>
    </row>
    <row r="16" spans="1:13">
      <c r="A16" s="12">
        <v>3</v>
      </c>
      <c r="B16" s="12">
        <v>200</v>
      </c>
      <c r="C16" s="12">
        <v>120</v>
      </c>
      <c r="D16" s="12">
        <v>100</v>
      </c>
      <c r="E16" s="12">
        <v>60</v>
      </c>
      <c r="F16" s="12">
        <f>PI()*E16^2</f>
        <v>11309.733552923255</v>
      </c>
      <c r="G16" s="12">
        <f>+F16*D16</f>
        <v>1130973.3552923256</v>
      </c>
      <c r="H16" s="12">
        <f>A16</f>
        <v>3</v>
      </c>
      <c r="L16" s="65"/>
      <c r="M16" s="89"/>
    </row>
    <row r="17" spans="1:13">
      <c r="A17" s="18" t="s">
        <v>18</v>
      </c>
      <c r="B17" s="18" t="s">
        <v>46</v>
      </c>
      <c r="C17" s="18" t="s">
        <v>46</v>
      </c>
      <c r="D17" s="12">
        <v>10</v>
      </c>
      <c r="E17" s="18" t="s">
        <v>46</v>
      </c>
      <c r="F17" s="12">
        <f>D4-SUM(F14:F16)</f>
        <v>50730.091830127581</v>
      </c>
      <c r="G17" s="12">
        <f>F17*D17</f>
        <v>507300.91830127581</v>
      </c>
      <c r="H17" s="12" t="str">
        <f>A17</f>
        <v>Rural</v>
      </c>
      <c r="L17" s="88" t="s">
        <v>42</v>
      </c>
      <c r="M17" s="89"/>
    </row>
    <row r="18" spans="1:13">
      <c r="E18" s="11"/>
      <c r="H18" s="8"/>
      <c r="L18" s="90">
        <f>SUM(I23:I72)</f>
        <v>3650530.6634713388</v>
      </c>
      <c r="M18" s="89"/>
    </row>
    <row r="19" spans="1:13">
      <c r="L19" s="90"/>
      <c r="M19" s="89"/>
    </row>
    <row r="20" spans="1:13">
      <c r="L20" s="88" t="s">
        <v>43</v>
      </c>
      <c r="M20" s="89"/>
    </row>
    <row r="21" spans="1:13" ht="38.25">
      <c r="A21" s="2"/>
      <c r="B21" s="2"/>
      <c r="C21" s="2"/>
      <c r="D21" s="92" t="s">
        <v>41</v>
      </c>
      <c r="E21" s="92"/>
      <c r="F21" s="3" t="s">
        <v>12</v>
      </c>
      <c r="G21" s="3"/>
      <c r="H21" s="3" t="s">
        <v>8</v>
      </c>
      <c r="I21" s="3" t="s">
        <v>13</v>
      </c>
      <c r="J21" s="3" t="s">
        <v>55</v>
      </c>
      <c r="K21" s="3" t="s">
        <v>83</v>
      </c>
      <c r="L21" s="65">
        <f>SUM(H23:H72)</f>
        <v>70371.675440411374</v>
      </c>
      <c r="M21" s="89"/>
    </row>
    <row r="22" spans="1:13" ht="13.5" thickBot="1">
      <c r="A22" s="2" t="s">
        <v>36</v>
      </c>
      <c r="B22" s="2" t="s">
        <v>20</v>
      </c>
      <c r="C22" s="2" t="s">
        <v>37</v>
      </c>
      <c r="D22" s="2" t="s">
        <v>6</v>
      </c>
      <c r="E22" s="2" t="s">
        <v>7</v>
      </c>
      <c r="F22" s="3"/>
      <c r="G22" s="3" t="s">
        <v>27</v>
      </c>
      <c r="H22" s="3"/>
      <c r="I22" s="3"/>
      <c r="J22" s="3"/>
      <c r="K22" s="3"/>
      <c r="L22" s="65"/>
      <c r="M22" s="89"/>
    </row>
    <row r="23" spans="1:13" ht="13.5" thickTop="1">
      <c r="A23">
        <v>1</v>
      </c>
      <c r="B23" s="73">
        <v>1</v>
      </c>
      <c r="C23" s="74">
        <v>2</v>
      </c>
      <c r="D23" s="74">
        <v>217.79313246616775</v>
      </c>
      <c r="E23" s="75">
        <v>69.95953208299332</v>
      </c>
      <c r="F23">
        <f>IF(C23=1,$C$7,IF(C23=2,$C$8,IF(C23=3,$C$9)))</f>
        <v>70</v>
      </c>
      <c r="G23">
        <f>IF(C23=1,$B$7,IF(C23=2,$B$8,IF(C23=3,$B$9)))</f>
        <v>20</v>
      </c>
      <c r="H23">
        <f>PI()*G23^2*B23</f>
        <v>1256.6370614359173</v>
      </c>
      <c r="I23">
        <f>+H23*F23</f>
        <v>87964.594300514218</v>
      </c>
      <c r="J23" s="39">
        <f>IF(B23=0,0,IF(C23=1,$D$7,IF(C23=2,$D$8,$D$9)))</f>
        <v>135000</v>
      </c>
      <c r="K23">
        <f>+B23*C23</f>
        <v>2</v>
      </c>
      <c r="L23" s="88" t="s">
        <v>57</v>
      </c>
      <c r="M23" s="89"/>
    </row>
    <row r="24" spans="1:13" ht="13.5" thickBot="1">
      <c r="A24">
        <v>2</v>
      </c>
      <c r="B24" s="76">
        <v>1</v>
      </c>
      <c r="C24" s="77">
        <v>1</v>
      </c>
      <c r="D24" s="77">
        <v>95.586168950230899</v>
      </c>
      <c r="E24" s="78">
        <v>38.578712539085522</v>
      </c>
      <c r="F24">
        <f t="shared" ref="F24:F72" si="0">IF(C24=1,$C$7,IF(C24=2,$C$8,IF(C24=3,$C$9)))</f>
        <v>90</v>
      </c>
      <c r="G24">
        <f t="shared" ref="G24:G72" si="1">IF(C24=1,$B$7,IF(C24=2,$B$8,IF(C24=3,$B$9)))</f>
        <v>30</v>
      </c>
      <c r="H24">
        <f t="shared" ref="H24:H72" si="2">PI()*G24^2*B24</f>
        <v>2827.4333882308138</v>
      </c>
      <c r="I24">
        <f>+H24*F24</f>
        <v>254469.00494077324</v>
      </c>
      <c r="J24" s="39">
        <f t="shared" ref="J24:J72" si="3">IF(B24=0,0,IF(C24=1,$D$7,IF(C24=2,$D$8,$D$9)))</f>
        <v>150000</v>
      </c>
      <c r="K24">
        <f t="shared" ref="K24:K72" si="4">+B24*C24</f>
        <v>1</v>
      </c>
      <c r="L24" s="91">
        <f>SUM(J23:J72)</f>
        <v>3595000</v>
      </c>
      <c r="M24" s="64"/>
    </row>
    <row r="25" spans="1:13">
      <c r="A25">
        <v>3</v>
      </c>
      <c r="B25" s="76">
        <v>1</v>
      </c>
      <c r="C25" s="77">
        <v>1</v>
      </c>
      <c r="D25" s="77">
        <v>16.741546530621847</v>
      </c>
      <c r="E25" s="78">
        <v>145.0670265336833</v>
      </c>
      <c r="F25">
        <f t="shared" si="0"/>
        <v>90</v>
      </c>
      <c r="G25">
        <f t="shared" si="1"/>
        <v>30</v>
      </c>
      <c r="H25">
        <f t="shared" si="2"/>
        <v>2827.4333882308138</v>
      </c>
      <c r="I25">
        <f>+H25*F25</f>
        <v>254469.00494077324</v>
      </c>
      <c r="J25" s="39">
        <f t="shared" si="3"/>
        <v>150000</v>
      </c>
      <c r="K25">
        <f t="shared" si="4"/>
        <v>1</v>
      </c>
    </row>
    <row r="26" spans="1:13">
      <c r="A26">
        <v>4</v>
      </c>
      <c r="B26" s="76">
        <v>1</v>
      </c>
      <c r="C26" s="77">
        <v>2</v>
      </c>
      <c r="D26" s="77">
        <v>271.66097940488766</v>
      </c>
      <c r="E26" s="78">
        <v>262.59242653036137</v>
      </c>
      <c r="F26">
        <f t="shared" si="0"/>
        <v>70</v>
      </c>
      <c r="G26">
        <f t="shared" si="1"/>
        <v>20</v>
      </c>
      <c r="H26">
        <f t="shared" si="2"/>
        <v>1256.6370614359173</v>
      </c>
      <c r="I26">
        <f t="shared" ref="I26:I35" si="5">+H26*F26</f>
        <v>87964.594300514218</v>
      </c>
      <c r="J26" s="39">
        <f t="shared" si="3"/>
        <v>135000</v>
      </c>
      <c r="K26">
        <f t="shared" si="4"/>
        <v>2</v>
      </c>
    </row>
    <row r="27" spans="1:13">
      <c r="A27">
        <v>5</v>
      </c>
      <c r="B27" s="76">
        <v>1</v>
      </c>
      <c r="C27" s="77">
        <v>3</v>
      </c>
      <c r="D27" s="77">
        <v>195.6602758242098</v>
      </c>
      <c r="E27" s="78">
        <v>289.41088537192479</v>
      </c>
      <c r="F27">
        <f t="shared" si="0"/>
        <v>15</v>
      </c>
      <c r="G27">
        <f t="shared" si="1"/>
        <v>50</v>
      </c>
      <c r="H27">
        <f t="shared" si="2"/>
        <v>7853.981633974483</v>
      </c>
      <c r="I27">
        <f t="shared" si="5"/>
        <v>117809.72450961724</v>
      </c>
      <c r="J27" s="39">
        <f t="shared" si="3"/>
        <v>160000</v>
      </c>
      <c r="K27">
        <f t="shared" si="4"/>
        <v>3</v>
      </c>
    </row>
    <row r="28" spans="1:13">
      <c r="A28">
        <v>6</v>
      </c>
      <c r="B28" s="76">
        <v>1</v>
      </c>
      <c r="C28" s="77">
        <v>3</v>
      </c>
      <c r="D28" s="77">
        <v>291.92360797520894</v>
      </c>
      <c r="E28" s="78">
        <v>125.36285106342417</v>
      </c>
      <c r="F28">
        <f t="shared" si="0"/>
        <v>15</v>
      </c>
      <c r="G28">
        <f t="shared" si="1"/>
        <v>50</v>
      </c>
      <c r="H28">
        <f t="shared" si="2"/>
        <v>7853.981633974483</v>
      </c>
      <c r="I28">
        <f t="shared" si="5"/>
        <v>117809.72450961724</v>
      </c>
      <c r="J28" s="39">
        <f t="shared" si="3"/>
        <v>160000</v>
      </c>
      <c r="K28">
        <f t="shared" si="4"/>
        <v>3</v>
      </c>
    </row>
    <row r="29" spans="1:13">
      <c r="A29">
        <v>7</v>
      </c>
      <c r="B29" s="76">
        <v>1</v>
      </c>
      <c r="C29" s="77">
        <v>1</v>
      </c>
      <c r="D29" s="77">
        <v>240.77239452897217</v>
      </c>
      <c r="E29" s="78">
        <v>143.75536429870658</v>
      </c>
      <c r="F29">
        <f t="shared" si="0"/>
        <v>90</v>
      </c>
      <c r="G29">
        <f t="shared" si="1"/>
        <v>30</v>
      </c>
      <c r="H29">
        <f t="shared" si="2"/>
        <v>2827.4333882308138</v>
      </c>
      <c r="I29">
        <f t="shared" si="5"/>
        <v>254469.00494077324</v>
      </c>
      <c r="J29" s="39">
        <f t="shared" si="3"/>
        <v>150000</v>
      </c>
      <c r="K29">
        <f t="shared" si="4"/>
        <v>1</v>
      </c>
    </row>
    <row r="30" spans="1:13">
      <c r="A30">
        <v>8</v>
      </c>
      <c r="B30" s="76">
        <v>1</v>
      </c>
      <c r="C30" s="77">
        <v>2</v>
      </c>
      <c r="D30" s="77">
        <v>51.775533776625778</v>
      </c>
      <c r="E30" s="78">
        <v>37.555252824702883</v>
      </c>
      <c r="F30">
        <f t="shared" si="0"/>
        <v>70</v>
      </c>
      <c r="G30">
        <f t="shared" si="1"/>
        <v>20</v>
      </c>
      <c r="H30">
        <f t="shared" si="2"/>
        <v>1256.6370614359173</v>
      </c>
      <c r="I30">
        <f t="shared" si="5"/>
        <v>87964.594300514218</v>
      </c>
      <c r="J30" s="39">
        <f t="shared" si="3"/>
        <v>135000</v>
      </c>
      <c r="K30">
        <f t="shared" si="4"/>
        <v>2</v>
      </c>
    </row>
    <row r="31" spans="1:13">
      <c r="A31">
        <v>9</v>
      </c>
      <c r="B31" s="76">
        <v>1</v>
      </c>
      <c r="C31" s="77">
        <v>1</v>
      </c>
      <c r="D31" s="77">
        <v>252.40140284989093</v>
      </c>
      <c r="E31" s="78">
        <v>73.437822970299905</v>
      </c>
      <c r="F31">
        <f t="shared" si="0"/>
        <v>90</v>
      </c>
      <c r="G31">
        <f t="shared" si="1"/>
        <v>30</v>
      </c>
      <c r="H31">
        <f t="shared" si="2"/>
        <v>2827.4333882308138</v>
      </c>
      <c r="I31">
        <f t="shared" si="5"/>
        <v>254469.00494077324</v>
      </c>
      <c r="J31" s="39">
        <f t="shared" si="3"/>
        <v>150000</v>
      </c>
      <c r="K31">
        <f t="shared" si="4"/>
        <v>1</v>
      </c>
    </row>
    <row r="32" spans="1:13">
      <c r="A32">
        <v>10</v>
      </c>
      <c r="B32" s="76">
        <v>1</v>
      </c>
      <c r="C32" s="77">
        <v>1</v>
      </c>
      <c r="D32" s="77">
        <v>156.44752804955817</v>
      </c>
      <c r="E32" s="78">
        <v>109.85571886871743</v>
      </c>
      <c r="F32">
        <f t="shared" si="0"/>
        <v>90</v>
      </c>
      <c r="G32">
        <f t="shared" si="1"/>
        <v>30</v>
      </c>
      <c r="H32">
        <f t="shared" si="2"/>
        <v>2827.4333882308138</v>
      </c>
      <c r="I32">
        <f t="shared" si="5"/>
        <v>254469.00494077324</v>
      </c>
      <c r="J32" s="39">
        <f t="shared" si="3"/>
        <v>150000</v>
      </c>
      <c r="K32">
        <f t="shared" si="4"/>
        <v>1</v>
      </c>
    </row>
    <row r="33" spans="1:11">
      <c r="A33">
        <v>11</v>
      </c>
      <c r="B33" s="76">
        <v>1</v>
      </c>
      <c r="C33" s="77">
        <v>1</v>
      </c>
      <c r="D33" s="77">
        <v>69.49066183040415</v>
      </c>
      <c r="E33" s="78">
        <v>127.97802217676212</v>
      </c>
      <c r="F33">
        <f t="shared" si="0"/>
        <v>90</v>
      </c>
      <c r="G33">
        <f t="shared" si="1"/>
        <v>30</v>
      </c>
      <c r="H33">
        <f t="shared" si="2"/>
        <v>2827.4333882308138</v>
      </c>
      <c r="I33">
        <f t="shared" si="5"/>
        <v>254469.00494077324</v>
      </c>
      <c r="J33" s="39">
        <f t="shared" si="3"/>
        <v>150000</v>
      </c>
      <c r="K33">
        <f t="shared" si="4"/>
        <v>1</v>
      </c>
    </row>
    <row r="34" spans="1:11">
      <c r="A34">
        <v>12</v>
      </c>
      <c r="B34" s="76">
        <v>1</v>
      </c>
      <c r="C34" s="77">
        <v>2</v>
      </c>
      <c r="D34" s="77">
        <v>241.23343161364713</v>
      </c>
      <c r="E34" s="78">
        <v>213.60392892435374</v>
      </c>
      <c r="F34">
        <f t="shared" si="0"/>
        <v>70</v>
      </c>
      <c r="G34">
        <f t="shared" si="1"/>
        <v>20</v>
      </c>
      <c r="H34">
        <f t="shared" si="2"/>
        <v>1256.6370614359173</v>
      </c>
      <c r="I34">
        <f t="shared" si="5"/>
        <v>87964.594300514218</v>
      </c>
      <c r="J34" s="39">
        <f t="shared" si="3"/>
        <v>135000</v>
      </c>
      <c r="K34">
        <f t="shared" si="4"/>
        <v>2</v>
      </c>
    </row>
    <row r="35" spans="1:11">
      <c r="A35">
        <v>13</v>
      </c>
      <c r="B35" s="76">
        <v>1</v>
      </c>
      <c r="C35" s="77">
        <v>1</v>
      </c>
      <c r="D35" s="77">
        <v>262.18944041160375</v>
      </c>
      <c r="E35" s="78">
        <v>241.37894871708886</v>
      </c>
      <c r="F35">
        <f t="shared" si="0"/>
        <v>90</v>
      </c>
      <c r="G35">
        <f t="shared" si="1"/>
        <v>30</v>
      </c>
      <c r="H35">
        <f t="shared" si="2"/>
        <v>2827.4333882308138</v>
      </c>
      <c r="I35">
        <f t="shared" si="5"/>
        <v>254469.00494077324</v>
      </c>
      <c r="J35" s="39">
        <f t="shared" si="3"/>
        <v>150000</v>
      </c>
      <c r="K35">
        <f t="shared" si="4"/>
        <v>1</v>
      </c>
    </row>
    <row r="36" spans="1:11">
      <c r="A36">
        <v>14</v>
      </c>
      <c r="B36" s="76">
        <v>1</v>
      </c>
      <c r="C36" s="77">
        <v>2</v>
      </c>
      <c r="D36" s="77">
        <v>275.17254016137332</v>
      </c>
      <c r="E36" s="78">
        <v>205.73401921695751</v>
      </c>
      <c r="F36">
        <f t="shared" si="0"/>
        <v>70</v>
      </c>
      <c r="G36">
        <f t="shared" si="1"/>
        <v>20</v>
      </c>
      <c r="H36">
        <f t="shared" si="2"/>
        <v>1256.6370614359173</v>
      </c>
      <c r="I36">
        <f t="shared" ref="I36:I42" si="6">+H36*F36</f>
        <v>87964.594300514218</v>
      </c>
      <c r="J36" s="39">
        <f t="shared" si="3"/>
        <v>135000</v>
      </c>
      <c r="K36">
        <f t="shared" si="4"/>
        <v>2</v>
      </c>
    </row>
    <row r="37" spans="1:11">
      <c r="A37">
        <v>15</v>
      </c>
      <c r="B37" s="76">
        <v>1</v>
      </c>
      <c r="C37" s="77">
        <v>2</v>
      </c>
      <c r="D37" s="77">
        <v>203.2422934208262</v>
      </c>
      <c r="E37" s="78">
        <v>106.3554173830689</v>
      </c>
      <c r="F37">
        <f t="shared" si="0"/>
        <v>70</v>
      </c>
      <c r="G37">
        <f t="shared" si="1"/>
        <v>20</v>
      </c>
      <c r="H37">
        <f t="shared" si="2"/>
        <v>1256.6370614359173</v>
      </c>
      <c r="I37">
        <f t="shared" si="6"/>
        <v>87964.594300514218</v>
      </c>
      <c r="J37" s="39">
        <f t="shared" si="3"/>
        <v>135000</v>
      </c>
      <c r="K37">
        <f t="shared" si="4"/>
        <v>2</v>
      </c>
    </row>
    <row r="38" spans="1:11">
      <c r="A38">
        <v>16</v>
      </c>
      <c r="B38" s="76">
        <v>1</v>
      </c>
      <c r="C38" s="77">
        <v>2</v>
      </c>
      <c r="D38" s="77">
        <v>195.77952613857553</v>
      </c>
      <c r="E38" s="78">
        <v>115.49995723902246</v>
      </c>
      <c r="F38">
        <f t="shared" si="0"/>
        <v>70</v>
      </c>
      <c r="G38">
        <f t="shared" si="1"/>
        <v>20</v>
      </c>
      <c r="H38">
        <f t="shared" si="2"/>
        <v>1256.6370614359173</v>
      </c>
      <c r="I38">
        <f t="shared" si="6"/>
        <v>87964.594300514218</v>
      </c>
      <c r="J38" s="39">
        <f t="shared" si="3"/>
        <v>135000</v>
      </c>
      <c r="K38">
        <f t="shared" si="4"/>
        <v>2</v>
      </c>
    </row>
    <row r="39" spans="1:11">
      <c r="A39">
        <v>17</v>
      </c>
      <c r="B39" s="76">
        <v>1</v>
      </c>
      <c r="C39" s="77">
        <v>2</v>
      </c>
      <c r="D39" s="77">
        <v>149.17735888118733</v>
      </c>
      <c r="E39" s="78">
        <v>66.495811038881456</v>
      </c>
      <c r="F39">
        <f t="shared" si="0"/>
        <v>70</v>
      </c>
      <c r="G39">
        <f t="shared" si="1"/>
        <v>20</v>
      </c>
      <c r="H39">
        <f t="shared" si="2"/>
        <v>1256.6370614359173</v>
      </c>
      <c r="I39">
        <f t="shared" si="6"/>
        <v>87964.594300514218</v>
      </c>
      <c r="J39" s="39">
        <f t="shared" si="3"/>
        <v>135000</v>
      </c>
      <c r="K39">
        <f t="shared" si="4"/>
        <v>2</v>
      </c>
    </row>
    <row r="40" spans="1:11">
      <c r="A40">
        <v>18</v>
      </c>
      <c r="B40" s="76">
        <v>1</v>
      </c>
      <c r="C40" s="77">
        <v>2</v>
      </c>
      <c r="D40" s="77">
        <v>149.3541730331975</v>
      </c>
      <c r="E40" s="78">
        <v>11.963459948060784</v>
      </c>
      <c r="F40">
        <f t="shared" si="0"/>
        <v>70</v>
      </c>
      <c r="G40">
        <f t="shared" si="1"/>
        <v>20</v>
      </c>
      <c r="H40">
        <f t="shared" si="2"/>
        <v>1256.6370614359173</v>
      </c>
      <c r="I40">
        <f t="shared" si="6"/>
        <v>87964.594300514218</v>
      </c>
      <c r="J40" s="39">
        <f t="shared" si="3"/>
        <v>135000</v>
      </c>
      <c r="K40">
        <f t="shared" si="4"/>
        <v>2</v>
      </c>
    </row>
    <row r="41" spans="1:11">
      <c r="A41">
        <v>19</v>
      </c>
      <c r="B41" s="76">
        <v>1</v>
      </c>
      <c r="C41" s="77">
        <v>2</v>
      </c>
      <c r="D41" s="79">
        <v>160.07923933681064</v>
      </c>
      <c r="E41" s="78">
        <v>209.30635827095543</v>
      </c>
      <c r="F41">
        <f t="shared" si="0"/>
        <v>70</v>
      </c>
      <c r="G41">
        <f t="shared" si="1"/>
        <v>20</v>
      </c>
      <c r="H41">
        <f t="shared" si="2"/>
        <v>1256.6370614359173</v>
      </c>
      <c r="I41">
        <f t="shared" si="6"/>
        <v>87964.594300514218</v>
      </c>
      <c r="J41" s="39">
        <f t="shared" si="3"/>
        <v>135000</v>
      </c>
      <c r="K41">
        <f t="shared" si="4"/>
        <v>2</v>
      </c>
    </row>
    <row r="42" spans="1:11">
      <c r="A42">
        <v>20</v>
      </c>
      <c r="B42" s="76">
        <v>1</v>
      </c>
      <c r="C42" s="77">
        <v>2</v>
      </c>
      <c r="D42" s="77">
        <v>160.27367755783425</v>
      </c>
      <c r="E42" s="78">
        <v>19.698714520641936</v>
      </c>
      <c r="F42">
        <f t="shared" si="0"/>
        <v>70</v>
      </c>
      <c r="G42">
        <f t="shared" si="1"/>
        <v>20</v>
      </c>
      <c r="H42">
        <f t="shared" si="2"/>
        <v>1256.6370614359173</v>
      </c>
      <c r="I42">
        <f t="shared" si="6"/>
        <v>87964.594300514218</v>
      </c>
      <c r="J42" s="39">
        <f t="shared" si="3"/>
        <v>135000</v>
      </c>
      <c r="K42">
        <f t="shared" si="4"/>
        <v>2</v>
      </c>
    </row>
    <row r="43" spans="1:11">
      <c r="A43">
        <v>21</v>
      </c>
      <c r="B43" s="76">
        <v>1</v>
      </c>
      <c r="C43" s="77">
        <v>3</v>
      </c>
      <c r="D43" s="77">
        <v>108.74491273832736</v>
      </c>
      <c r="E43" s="78">
        <v>180.58222149525872</v>
      </c>
      <c r="F43">
        <f t="shared" si="0"/>
        <v>15</v>
      </c>
      <c r="G43">
        <f t="shared" si="1"/>
        <v>50</v>
      </c>
      <c r="H43">
        <f t="shared" si="2"/>
        <v>7853.981633974483</v>
      </c>
      <c r="I43">
        <f t="shared" ref="I43:I52" si="7">+H43*F43</f>
        <v>117809.72450961724</v>
      </c>
      <c r="J43" s="39">
        <f t="shared" si="3"/>
        <v>160000</v>
      </c>
      <c r="K43">
        <f t="shared" si="4"/>
        <v>3</v>
      </c>
    </row>
    <row r="44" spans="1:11">
      <c r="A44">
        <v>22</v>
      </c>
      <c r="B44" s="76">
        <v>1</v>
      </c>
      <c r="C44" s="77">
        <v>2</v>
      </c>
      <c r="D44" s="79">
        <v>281.84636066753717</v>
      </c>
      <c r="E44" s="78">
        <v>93.225523826305533</v>
      </c>
      <c r="F44">
        <f t="shared" si="0"/>
        <v>70</v>
      </c>
      <c r="G44">
        <f t="shared" si="1"/>
        <v>20</v>
      </c>
      <c r="H44">
        <f t="shared" si="2"/>
        <v>1256.6370614359173</v>
      </c>
      <c r="I44">
        <f t="shared" si="7"/>
        <v>87964.594300514218</v>
      </c>
      <c r="J44" s="39">
        <f t="shared" si="3"/>
        <v>135000</v>
      </c>
      <c r="K44">
        <f t="shared" si="4"/>
        <v>2</v>
      </c>
    </row>
    <row r="45" spans="1:11">
      <c r="A45">
        <v>23</v>
      </c>
      <c r="B45" s="76">
        <v>1</v>
      </c>
      <c r="C45" s="77">
        <v>2</v>
      </c>
      <c r="D45" s="77">
        <v>176.29494842900658</v>
      </c>
      <c r="E45" s="78">
        <v>29.55338360255276</v>
      </c>
      <c r="F45">
        <f t="shared" si="0"/>
        <v>70</v>
      </c>
      <c r="G45">
        <f t="shared" si="1"/>
        <v>20</v>
      </c>
      <c r="H45">
        <f t="shared" si="2"/>
        <v>1256.6370614359173</v>
      </c>
      <c r="I45">
        <f t="shared" si="7"/>
        <v>87964.594300514218</v>
      </c>
      <c r="J45" s="39">
        <f t="shared" si="3"/>
        <v>135000</v>
      </c>
      <c r="K45">
        <f t="shared" si="4"/>
        <v>2</v>
      </c>
    </row>
    <row r="46" spans="1:11">
      <c r="A46">
        <v>24</v>
      </c>
      <c r="B46" s="76">
        <v>1</v>
      </c>
      <c r="C46" s="77">
        <v>1</v>
      </c>
      <c r="D46" s="77">
        <v>226.61872484098129</v>
      </c>
      <c r="E46" s="78">
        <v>75.748393067972927</v>
      </c>
      <c r="F46">
        <f t="shared" si="0"/>
        <v>90</v>
      </c>
      <c r="G46">
        <f t="shared" si="1"/>
        <v>30</v>
      </c>
      <c r="H46">
        <f t="shared" si="2"/>
        <v>2827.4333882308138</v>
      </c>
      <c r="I46">
        <f t="shared" si="7"/>
        <v>254469.00494077324</v>
      </c>
      <c r="J46" s="39">
        <f t="shared" si="3"/>
        <v>150000</v>
      </c>
      <c r="K46">
        <f t="shared" si="4"/>
        <v>1</v>
      </c>
    </row>
    <row r="47" spans="1:11">
      <c r="A47">
        <v>25</v>
      </c>
      <c r="B47" s="76">
        <v>1</v>
      </c>
      <c r="C47" s="77">
        <v>3</v>
      </c>
      <c r="D47" s="79">
        <v>117.17684679533208</v>
      </c>
      <c r="E47" s="78">
        <v>291.78373929661871</v>
      </c>
      <c r="F47">
        <f t="shared" si="0"/>
        <v>15</v>
      </c>
      <c r="G47">
        <f t="shared" si="1"/>
        <v>50</v>
      </c>
      <c r="H47">
        <f t="shared" si="2"/>
        <v>7853.981633974483</v>
      </c>
      <c r="I47">
        <f t="shared" si="7"/>
        <v>117809.72450961724</v>
      </c>
      <c r="J47" s="39">
        <f t="shared" si="3"/>
        <v>160000</v>
      </c>
      <c r="K47">
        <f t="shared" si="4"/>
        <v>3</v>
      </c>
    </row>
    <row r="48" spans="1:11">
      <c r="A48">
        <v>26</v>
      </c>
      <c r="B48" s="76">
        <v>0</v>
      </c>
      <c r="C48" s="77">
        <v>3</v>
      </c>
      <c r="D48" s="77">
        <v>206.09188457303301</v>
      </c>
      <c r="E48" s="78">
        <v>29.264301121823632</v>
      </c>
      <c r="F48">
        <f t="shared" si="0"/>
        <v>15</v>
      </c>
      <c r="G48">
        <f t="shared" si="1"/>
        <v>50</v>
      </c>
      <c r="H48">
        <f t="shared" si="2"/>
        <v>0</v>
      </c>
      <c r="I48">
        <f t="shared" si="7"/>
        <v>0</v>
      </c>
      <c r="J48" s="39">
        <f t="shared" si="3"/>
        <v>0</v>
      </c>
      <c r="K48">
        <f t="shared" si="4"/>
        <v>0</v>
      </c>
    </row>
    <row r="49" spans="1:11">
      <c r="A49">
        <v>27</v>
      </c>
      <c r="B49" s="20">
        <v>0</v>
      </c>
      <c r="C49" s="16">
        <v>2</v>
      </c>
      <c r="D49" s="16">
        <v>7.1862051296914951</v>
      </c>
      <c r="E49" s="21">
        <v>261.69184775170487</v>
      </c>
      <c r="F49">
        <f t="shared" si="0"/>
        <v>70</v>
      </c>
      <c r="G49">
        <f t="shared" si="1"/>
        <v>20</v>
      </c>
      <c r="H49">
        <f t="shared" si="2"/>
        <v>0</v>
      </c>
      <c r="I49">
        <f t="shared" si="7"/>
        <v>0</v>
      </c>
      <c r="J49" s="39">
        <f t="shared" si="3"/>
        <v>0</v>
      </c>
      <c r="K49">
        <f t="shared" si="4"/>
        <v>0</v>
      </c>
    </row>
    <row r="50" spans="1:11">
      <c r="A50">
        <v>28</v>
      </c>
      <c r="B50" s="20">
        <v>0</v>
      </c>
      <c r="C50" s="16">
        <v>3</v>
      </c>
      <c r="D50" s="17">
        <v>8.5404447785301336</v>
      </c>
      <c r="E50" s="21">
        <v>284.50696379156176</v>
      </c>
      <c r="F50">
        <f t="shared" si="0"/>
        <v>15</v>
      </c>
      <c r="G50">
        <f t="shared" si="1"/>
        <v>50</v>
      </c>
      <c r="H50">
        <f t="shared" si="2"/>
        <v>0</v>
      </c>
      <c r="I50">
        <f t="shared" si="7"/>
        <v>0</v>
      </c>
      <c r="J50" s="39">
        <f t="shared" si="3"/>
        <v>0</v>
      </c>
      <c r="K50">
        <f t="shared" si="4"/>
        <v>0</v>
      </c>
    </row>
    <row r="51" spans="1:11">
      <c r="A51">
        <v>29</v>
      </c>
      <c r="B51" s="20">
        <v>0</v>
      </c>
      <c r="C51" s="16">
        <v>2</v>
      </c>
      <c r="D51" s="16">
        <v>253.40031867539525</v>
      </c>
      <c r="E51" s="21">
        <v>237.28819887027524</v>
      </c>
      <c r="F51">
        <f t="shared" si="0"/>
        <v>70</v>
      </c>
      <c r="G51">
        <f t="shared" si="1"/>
        <v>20</v>
      </c>
      <c r="H51">
        <f t="shared" si="2"/>
        <v>0</v>
      </c>
      <c r="I51">
        <f t="shared" si="7"/>
        <v>0</v>
      </c>
      <c r="J51" s="39">
        <f t="shared" si="3"/>
        <v>0</v>
      </c>
      <c r="K51">
        <f t="shared" si="4"/>
        <v>0</v>
      </c>
    </row>
    <row r="52" spans="1:11">
      <c r="A52">
        <v>30</v>
      </c>
      <c r="B52" s="20">
        <v>0</v>
      </c>
      <c r="C52" s="16">
        <v>3</v>
      </c>
      <c r="D52" s="16">
        <v>233.76628995582755</v>
      </c>
      <c r="E52" s="21">
        <v>68.606604521141435</v>
      </c>
      <c r="F52">
        <f t="shared" si="0"/>
        <v>15</v>
      </c>
      <c r="G52">
        <f t="shared" si="1"/>
        <v>50</v>
      </c>
      <c r="H52">
        <f t="shared" si="2"/>
        <v>0</v>
      </c>
      <c r="I52">
        <f t="shared" si="7"/>
        <v>0</v>
      </c>
      <c r="J52" s="39">
        <f t="shared" si="3"/>
        <v>0</v>
      </c>
      <c r="K52">
        <f t="shared" si="4"/>
        <v>0</v>
      </c>
    </row>
    <row r="53" spans="1:11">
      <c r="A53">
        <v>31</v>
      </c>
      <c r="B53" s="20">
        <v>0</v>
      </c>
      <c r="C53" s="16">
        <v>2</v>
      </c>
      <c r="D53" s="17">
        <v>144.22912511240185</v>
      </c>
      <c r="E53" s="21">
        <v>169.21428612862448</v>
      </c>
      <c r="F53">
        <f t="shared" si="0"/>
        <v>70</v>
      </c>
      <c r="G53">
        <f t="shared" si="1"/>
        <v>20</v>
      </c>
      <c r="H53">
        <f t="shared" si="2"/>
        <v>0</v>
      </c>
      <c r="I53">
        <f t="shared" ref="I53:I72" si="8">+H53*F53</f>
        <v>0</v>
      </c>
      <c r="J53" s="39">
        <f t="shared" si="3"/>
        <v>0</v>
      </c>
      <c r="K53">
        <f t="shared" si="4"/>
        <v>0</v>
      </c>
    </row>
    <row r="54" spans="1:11">
      <c r="A54">
        <v>32</v>
      </c>
      <c r="B54" s="20">
        <v>0</v>
      </c>
      <c r="C54" s="16">
        <v>1</v>
      </c>
      <c r="D54" s="16">
        <v>60.642523393334137</v>
      </c>
      <c r="E54" s="21">
        <v>192.36498772742456</v>
      </c>
      <c r="F54">
        <f t="shared" si="0"/>
        <v>90</v>
      </c>
      <c r="G54">
        <f t="shared" si="1"/>
        <v>30</v>
      </c>
      <c r="H54">
        <f t="shared" si="2"/>
        <v>0</v>
      </c>
      <c r="I54">
        <f t="shared" si="8"/>
        <v>0</v>
      </c>
      <c r="J54" s="39">
        <f t="shared" si="3"/>
        <v>0</v>
      </c>
      <c r="K54">
        <f t="shared" si="4"/>
        <v>0</v>
      </c>
    </row>
    <row r="55" spans="1:11">
      <c r="A55">
        <v>33</v>
      </c>
      <c r="B55" s="20">
        <v>0</v>
      </c>
      <c r="C55" s="16">
        <v>1</v>
      </c>
      <c r="D55" s="16">
        <v>195.52038423508424</v>
      </c>
      <c r="E55" s="21">
        <v>151.15197699104993</v>
      </c>
      <c r="F55">
        <f t="shared" si="0"/>
        <v>90</v>
      </c>
      <c r="G55">
        <f t="shared" si="1"/>
        <v>30</v>
      </c>
      <c r="H55">
        <f t="shared" si="2"/>
        <v>0</v>
      </c>
      <c r="I55">
        <f t="shared" si="8"/>
        <v>0</v>
      </c>
      <c r="J55" s="39">
        <f t="shared" si="3"/>
        <v>0</v>
      </c>
      <c r="K55">
        <f t="shared" si="4"/>
        <v>0</v>
      </c>
    </row>
    <row r="56" spans="1:11">
      <c r="A56">
        <v>34</v>
      </c>
      <c r="B56" s="20">
        <v>0</v>
      </c>
      <c r="C56" s="16">
        <v>3</v>
      </c>
      <c r="D56" s="17">
        <v>123.61566527914987</v>
      </c>
      <c r="E56" s="21">
        <v>52.468906879643399</v>
      </c>
      <c r="F56">
        <f t="shared" si="0"/>
        <v>15</v>
      </c>
      <c r="G56">
        <f t="shared" si="1"/>
        <v>50</v>
      </c>
      <c r="H56">
        <f t="shared" si="2"/>
        <v>0</v>
      </c>
      <c r="I56">
        <f t="shared" si="8"/>
        <v>0</v>
      </c>
      <c r="J56" s="39">
        <f t="shared" si="3"/>
        <v>0</v>
      </c>
      <c r="K56">
        <f t="shared" si="4"/>
        <v>0</v>
      </c>
    </row>
    <row r="57" spans="1:11">
      <c r="A57">
        <v>35</v>
      </c>
      <c r="B57" s="20">
        <v>0</v>
      </c>
      <c r="C57" s="16">
        <v>1</v>
      </c>
      <c r="D57" s="16">
        <v>236.74501522292616</v>
      </c>
      <c r="E57" s="21">
        <v>118.89067176677783</v>
      </c>
      <c r="F57">
        <f t="shared" si="0"/>
        <v>90</v>
      </c>
      <c r="G57">
        <f t="shared" si="1"/>
        <v>30</v>
      </c>
      <c r="H57">
        <f t="shared" si="2"/>
        <v>0</v>
      </c>
      <c r="I57">
        <f t="shared" si="8"/>
        <v>0</v>
      </c>
      <c r="J57" s="39">
        <f t="shared" si="3"/>
        <v>0</v>
      </c>
      <c r="K57">
        <f t="shared" si="4"/>
        <v>0</v>
      </c>
    </row>
    <row r="58" spans="1:11">
      <c r="A58">
        <v>36</v>
      </c>
      <c r="B58" s="20">
        <v>0</v>
      </c>
      <c r="C58" s="16">
        <v>1</v>
      </c>
      <c r="D58" s="16">
        <v>243.68743283845831</v>
      </c>
      <c r="E58" s="21">
        <v>85.526924433897676</v>
      </c>
      <c r="F58">
        <f t="shared" si="0"/>
        <v>90</v>
      </c>
      <c r="G58">
        <f t="shared" si="1"/>
        <v>30</v>
      </c>
      <c r="H58">
        <f t="shared" si="2"/>
        <v>0</v>
      </c>
      <c r="I58">
        <f t="shared" si="8"/>
        <v>0</v>
      </c>
      <c r="J58" s="39">
        <f t="shared" si="3"/>
        <v>0</v>
      </c>
      <c r="K58">
        <f t="shared" si="4"/>
        <v>0</v>
      </c>
    </row>
    <row r="59" spans="1:11">
      <c r="A59">
        <v>37</v>
      </c>
      <c r="B59" s="20">
        <v>0</v>
      </c>
      <c r="C59" s="16">
        <v>1</v>
      </c>
      <c r="D59" s="17">
        <v>93.343304932742981</v>
      </c>
      <c r="E59" s="21">
        <v>300</v>
      </c>
      <c r="F59">
        <f t="shared" si="0"/>
        <v>90</v>
      </c>
      <c r="G59">
        <f t="shared" si="1"/>
        <v>30</v>
      </c>
      <c r="H59">
        <f t="shared" si="2"/>
        <v>0</v>
      </c>
      <c r="I59">
        <f t="shared" si="8"/>
        <v>0</v>
      </c>
      <c r="J59" s="39">
        <f t="shared" si="3"/>
        <v>0</v>
      </c>
      <c r="K59">
        <f t="shared" si="4"/>
        <v>0</v>
      </c>
    </row>
    <row r="60" spans="1:11">
      <c r="A60">
        <v>38</v>
      </c>
      <c r="B60" s="20">
        <v>0</v>
      </c>
      <c r="C60" s="16">
        <v>1</v>
      </c>
      <c r="D60" s="16">
        <v>21.430272944937585</v>
      </c>
      <c r="E60" s="21">
        <v>237.38910105889155</v>
      </c>
      <c r="F60">
        <f t="shared" si="0"/>
        <v>90</v>
      </c>
      <c r="G60">
        <f t="shared" si="1"/>
        <v>30</v>
      </c>
      <c r="H60">
        <f t="shared" si="2"/>
        <v>0</v>
      </c>
      <c r="I60">
        <f t="shared" si="8"/>
        <v>0</v>
      </c>
      <c r="J60" s="39">
        <f t="shared" si="3"/>
        <v>0</v>
      </c>
      <c r="K60">
        <f t="shared" si="4"/>
        <v>0</v>
      </c>
    </row>
    <row r="61" spans="1:11">
      <c r="A61">
        <v>39</v>
      </c>
      <c r="B61" s="20">
        <v>0</v>
      </c>
      <c r="C61" s="16">
        <v>2</v>
      </c>
      <c r="D61" s="16">
        <v>151.01896051830565</v>
      </c>
      <c r="E61" s="21">
        <v>175.66943116284415</v>
      </c>
      <c r="F61">
        <f t="shared" si="0"/>
        <v>70</v>
      </c>
      <c r="G61">
        <f t="shared" si="1"/>
        <v>20</v>
      </c>
      <c r="H61">
        <f t="shared" si="2"/>
        <v>0</v>
      </c>
      <c r="I61">
        <f t="shared" si="8"/>
        <v>0</v>
      </c>
      <c r="J61" s="39">
        <f t="shared" si="3"/>
        <v>0</v>
      </c>
      <c r="K61">
        <f t="shared" si="4"/>
        <v>0</v>
      </c>
    </row>
    <row r="62" spans="1:11">
      <c r="A62">
        <v>40</v>
      </c>
      <c r="B62" s="20">
        <v>0</v>
      </c>
      <c r="C62" s="16">
        <v>1</v>
      </c>
      <c r="D62" s="17">
        <v>176.12955392158105</v>
      </c>
      <c r="E62" s="21">
        <v>169.2412057282595</v>
      </c>
      <c r="F62">
        <f t="shared" si="0"/>
        <v>90</v>
      </c>
      <c r="G62">
        <f t="shared" si="1"/>
        <v>30</v>
      </c>
      <c r="H62">
        <f t="shared" si="2"/>
        <v>0</v>
      </c>
      <c r="I62">
        <f t="shared" si="8"/>
        <v>0</v>
      </c>
      <c r="J62" s="39">
        <f t="shared" si="3"/>
        <v>0</v>
      </c>
      <c r="K62">
        <f t="shared" si="4"/>
        <v>0</v>
      </c>
    </row>
    <row r="63" spans="1:11">
      <c r="A63">
        <v>41</v>
      </c>
      <c r="B63" s="20">
        <v>0</v>
      </c>
      <c r="C63" s="16">
        <v>1</v>
      </c>
      <c r="D63" s="16">
        <v>197.66884622986842</v>
      </c>
      <c r="E63" s="21">
        <v>186.25920824066696</v>
      </c>
      <c r="F63">
        <f t="shared" si="0"/>
        <v>90</v>
      </c>
      <c r="G63">
        <f t="shared" si="1"/>
        <v>30</v>
      </c>
      <c r="H63">
        <f t="shared" si="2"/>
        <v>0</v>
      </c>
      <c r="I63">
        <f t="shared" si="8"/>
        <v>0</v>
      </c>
      <c r="J63" s="39">
        <f t="shared" si="3"/>
        <v>0</v>
      </c>
      <c r="K63">
        <f t="shared" si="4"/>
        <v>0</v>
      </c>
    </row>
    <row r="64" spans="1:11">
      <c r="A64">
        <v>42</v>
      </c>
      <c r="B64" s="20">
        <v>0</v>
      </c>
      <c r="C64" s="16">
        <v>2</v>
      </c>
      <c r="D64" s="16">
        <v>42.876691670565251</v>
      </c>
      <c r="E64" s="21">
        <v>124.01491153240897</v>
      </c>
      <c r="F64">
        <f t="shared" si="0"/>
        <v>70</v>
      </c>
      <c r="G64">
        <f t="shared" si="1"/>
        <v>20</v>
      </c>
      <c r="H64">
        <f t="shared" si="2"/>
        <v>0</v>
      </c>
      <c r="I64">
        <f t="shared" si="8"/>
        <v>0</v>
      </c>
      <c r="J64" s="39">
        <f t="shared" si="3"/>
        <v>0</v>
      </c>
      <c r="K64">
        <f t="shared" si="4"/>
        <v>0</v>
      </c>
    </row>
    <row r="65" spans="1:11">
      <c r="A65">
        <v>43</v>
      </c>
      <c r="B65" s="20">
        <v>0</v>
      </c>
      <c r="C65" s="16">
        <v>2</v>
      </c>
      <c r="D65" s="17">
        <v>162.61476029763685</v>
      </c>
      <c r="E65" s="21">
        <v>158.99318225293436</v>
      </c>
      <c r="F65">
        <f t="shared" si="0"/>
        <v>70</v>
      </c>
      <c r="G65">
        <f t="shared" si="1"/>
        <v>20</v>
      </c>
      <c r="H65">
        <f t="shared" si="2"/>
        <v>0</v>
      </c>
      <c r="I65">
        <f t="shared" si="8"/>
        <v>0</v>
      </c>
      <c r="J65" s="39">
        <f t="shared" si="3"/>
        <v>0</v>
      </c>
      <c r="K65">
        <f t="shared" si="4"/>
        <v>0</v>
      </c>
    </row>
    <row r="66" spans="1:11">
      <c r="A66">
        <v>44</v>
      </c>
      <c r="B66" s="20">
        <v>0</v>
      </c>
      <c r="C66" s="16">
        <v>2</v>
      </c>
      <c r="D66" s="16">
        <v>136.94467485740068</v>
      </c>
      <c r="E66" s="21">
        <v>300</v>
      </c>
      <c r="F66">
        <f t="shared" si="0"/>
        <v>70</v>
      </c>
      <c r="G66">
        <f t="shared" si="1"/>
        <v>20</v>
      </c>
      <c r="H66">
        <f t="shared" si="2"/>
        <v>0</v>
      </c>
      <c r="I66">
        <f t="shared" si="8"/>
        <v>0</v>
      </c>
      <c r="J66" s="39">
        <f t="shared" si="3"/>
        <v>0</v>
      </c>
      <c r="K66">
        <f t="shared" si="4"/>
        <v>0</v>
      </c>
    </row>
    <row r="67" spans="1:11">
      <c r="A67">
        <v>45</v>
      </c>
      <c r="B67" s="20">
        <v>0</v>
      </c>
      <c r="C67" s="16">
        <v>2</v>
      </c>
      <c r="D67" s="16">
        <v>61.762728710548359</v>
      </c>
      <c r="E67" s="21">
        <v>128.52201998630633</v>
      </c>
      <c r="F67">
        <f t="shared" si="0"/>
        <v>70</v>
      </c>
      <c r="G67">
        <f t="shared" si="1"/>
        <v>20</v>
      </c>
      <c r="H67">
        <f t="shared" si="2"/>
        <v>0</v>
      </c>
      <c r="I67">
        <f t="shared" si="8"/>
        <v>0</v>
      </c>
      <c r="J67" s="39">
        <f t="shared" si="3"/>
        <v>0</v>
      </c>
      <c r="K67">
        <f t="shared" si="4"/>
        <v>0</v>
      </c>
    </row>
    <row r="68" spans="1:11">
      <c r="A68">
        <v>46</v>
      </c>
      <c r="B68" s="20">
        <v>0</v>
      </c>
      <c r="C68" s="16">
        <v>2</v>
      </c>
      <c r="D68" s="17">
        <v>28.263730708632494</v>
      </c>
      <c r="E68" s="21">
        <v>20.298585398261707</v>
      </c>
      <c r="F68">
        <f t="shared" si="0"/>
        <v>70</v>
      </c>
      <c r="G68">
        <f t="shared" si="1"/>
        <v>20</v>
      </c>
      <c r="H68">
        <f t="shared" si="2"/>
        <v>0</v>
      </c>
      <c r="I68">
        <f t="shared" si="8"/>
        <v>0</v>
      </c>
      <c r="J68" s="39">
        <f t="shared" si="3"/>
        <v>0</v>
      </c>
      <c r="K68">
        <f t="shared" si="4"/>
        <v>0</v>
      </c>
    </row>
    <row r="69" spans="1:11">
      <c r="A69">
        <v>47</v>
      </c>
      <c r="B69" s="20">
        <v>0</v>
      </c>
      <c r="C69" s="16">
        <v>1</v>
      </c>
      <c r="D69" s="16">
        <v>220.51882651658676</v>
      </c>
      <c r="E69" s="21">
        <v>252.34761324354801</v>
      </c>
      <c r="F69">
        <f t="shared" si="0"/>
        <v>90</v>
      </c>
      <c r="G69">
        <f t="shared" si="1"/>
        <v>30</v>
      </c>
      <c r="H69">
        <f t="shared" si="2"/>
        <v>0</v>
      </c>
      <c r="I69">
        <f t="shared" si="8"/>
        <v>0</v>
      </c>
      <c r="J69" s="39">
        <f t="shared" si="3"/>
        <v>0</v>
      </c>
      <c r="K69">
        <f t="shared" si="4"/>
        <v>0</v>
      </c>
    </row>
    <row r="70" spans="1:11">
      <c r="A70">
        <v>48</v>
      </c>
      <c r="B70" s="20">
        <v>0</v>
      </c>
      <c r="C70" s="16">
        <v>3</v>
      </c>
      <c r="D70" s="16">
        <v>16.311580462526337</v>
      </c>
      <c r="E70" s="21">
        <v>78.28609444121183</v>
      </c>
      <c r="F70">
        <f t="shared" si="0"/>
        <v>15</v>
      </c>
      <c r="G70">
        <f t="shared" si="1"/>
        <v>50</v>
      </c>
      <c r="H70">
        <f t="shared" si="2"/>
        <v>0</v>
      </c>
      <c r="I70">
        <f t="shared" si="8"/>
        <v>0</v>
      </c>
      <c r="J70" s="39">
        <f t="shared" si="3"/>
        <v>0</v>
      </c>
      <c r="K70">
        <f t="shared" si="4"/>
        <v>0</v>
      </c>
    </row>
    <row r="71" spans="1:11">
      <c r="A71">
        <v>49</v>
      </c>
      <c r="B71" s="20">
        <v>0</v>
      </c>
      <c r="C71" s="16">
        <v>2</v>
      </c>
      <c r="D71" s="17">
        <v>247.11434210050587</v>
      </c>
      <c r="E71" s="21">
        <v>117.69117741738036</v>
      </c>
      <c r="F71">
        <f t="shared" si="0"/>
        <v>70</v>
      </c>
      <c r="G71">
        <f t="shared" si="1"/>
        <v>20</v>
      </c>
      <c r="H71">
        <f t="shared" si="2"/>
        <v>0</v>
      </c>
      <c r="I71">
        <f t="shared" si="8"/>
        <v>0</v>
      </c>
      <c r="J71" s="39">
        <f t="shared" si="3"/>
        <v>0</v>
      </c>
      <c r="K71">
        <f t="shared" si="4"/>
        <v>0</v>
      </c>
    </row>
    <row r="72" spans="1:11">
      <c r="A72">
        <v>50</v>
      </c>
      <c r="B72" s="20">
        <v>0</v>
      </c>
      <c r="C72" s="16">
        <v>1</v>
      </c>
      <c r="D72" s="16">
        <v>50.747683202264682</v>
      </c>
      <c r="E72" s="21">
        <v>165.43919819660448</v>
      </c>
      <c r="F72">
        <f t="shared" si="0"/>
        <v>90</v>
      </c>
      <c r="G72">
        <f t="shared" si="1"/>
        <v>30</v>
      </c>
      <c r="H72">
        <f t="shared" si="2"/>
        <v>0</v>
      </c>
      <c r="I72">
        <f t="shared" si="8"/>
        <v>0</v>
      </c>
      <c r="J72" s="39">
        <f t="shared" si="3"/>
        <v>0</v>
      </c>
      <c r="K72">
        <f t="shared" si="4"/>
        <v>0</v>
      </c>
    </row>
    <row r="73" spans="1:11">
      <c r="B73">
        <f>COUNTIF(B23:B72,1)</f>
        <v>25</v>
      </c>
    </row>
    <row r="74" spans="1:11">
      <c r="B74" s="19" t="s">
        <v>38</v>
      </c>
      <c r="C74" s="19" t="s">
        <v>39</v>
      </c>
      <c r="D74" s="19" t="s">
        <v>85</v>
      </c>
      <c r="E74" s="19" t="s">
        <v>86</v>
      </c>
    </row>
    <row r="75" spans="1:11">
      <c r="C75" s="19" t="s">
        <v>84</v>
      </c>
      <c r="D75" s="19" t="s">
        <v>40</v>
      </c>
      <c r="E75" s="19" t="s">
        <v>40</v>
      </c>
    </row>
    <row r="76" spans="1:11">
      <c r="A76" s="52" t="s">
        <v>72</v>
      </c>
      <c r="B76" s="51"/>
      <c r="C76" s="51"/>
      <c r="D76" s="51"/>
      <c r="E76" s="51"/>
      <c r="F76" s="51"/>
      <c r="G76" s="51"/>
      <c r="H76" s="51"/>
      <c r="I76" s="51"/>
      <c r="J76" s="51"/>
    </row>
    <row r="78" spans="1:11">
      <c r="A78" s="11" t="s">
        <v>73</v>
      </c>
      <c r="H78">
        <v>1000</v>
      </c>
      <c r="J78" s="11" t="s">
        <v>87</v>
      </c>
    </row>
    <row r="80" spans="1:11">
      <c r="A80" s="11" t="s">
        <v>74</v>
      </c>
      <c r="H80" s="56">
        <f ca="1">+H78*SUM(DemandCovered!R1:U1)</f>
        <v>3019641829.0466642</v>
      </c>
      <c r="J80" s="59">
        <f>+H80</f>
        <v>3019641829.0466642</v>
      </c>
    </row>
    <row r="82" spans="1:10">
      <c r="A82" s="52" t="s">
        <v>65</v>
      </c>
      <c r="B82" s="51"/>
      <c r="C82" s="51"/>
      <c r="D82" s="51"/>
      <c r="E82" s="51"/>
      <c r="F82" s="51"/>
      <c r="G82" s="51"/>
      <c r="H82" s="51"/>
      <c r="I82" s="52"/>
      <c r="J82" s="51"/>
    </row>
    <row r="84" spans="1:10">
      <c r="A84" s="44" t="s">
        <v>56</v>
      </c>
      <c r="B84" s="44"/>
      <c r="C84" s="45"/>
      <c r="D84" s="45"/>
      <c r="E84" s="45"/>
      <c r="F84" s="45"/>
      <c r="G84" s="45"/>
      <c r="H84" s="45">
        <f ca="1">'Map and Results'!L24</f>
        <v>3595000</v>
      </c>
      <c r="J84">
        <f>-H84</f>
        <v>-3595000</v>
      </c>
    </row>
    <row r="85" spans="1:10">
      <c r="A85" s="11"/>
      <c r="B85" s="11"/>
    </row>
    <row r="86" spans="1:10">
      <c r="A86" s="44" t="s">
        <v>58</v>
      </c>
      <c r="B86" s="49"/>
      <c r="C86" s="16"/>
      <c r="D86" s="16"/>
      <c r="E86" s="16"/>
      <c r="F86" s="16"/>
      <c r="G86" s="16"/>
      <c r="H86" s="17"/>
    </row>
    <row r="87" spans="1:10">
      <c r="C87" s="5" t="s">
        <v>14</v>
      </c>
      <c r="D87" s="5"/>
      <c r="E87" s="5"/>
      <c r="F87" s="5"/>
    </row>
    <row r="88" spans="1:10">
      <c r="C88" s="2">
        <v>1</v>
      </c>
      <c r="D88" s="2">
        <v>2</v>
      </c>
      <c r="E88" s="2">
        <v>3</v>
      </c>
      <c r="F88" s="2" t="s">
        <v>19</v>
      </c>
    </row>
    <row r="89" spans="1:10">
      <c r="A89" s="9" t="s">
        <v>58</v>
      </c>
      <c r="B89" s="9"/>
      <c r="C89">
        <f ca="1">'Map and Results'!G14-DemandCovered!R1</f>
        <v>194471.69525489013</v>
      </c>
      <c r="D89">
        <f ca="1">'Map and Results'!G15-DemandCovered!S1</f>
        <v>-36143.294668766204</v>
      </c>
      <c r="E89">
        <f ca="1">'Map and Results'!G16-DemandCovered!T1</f>
        <v>8696.5481534465216</v>
      </c>
      <c r="F89">
        <f ca="1">'Map and Results'!G17-DemandCovered!U1</f>
        <v>207757.78916406119</v>
      </c>
    </row>
    <row r="90" spans="1:10">
      <c r="A90" s="9"/>
      <c r="B90" s="9"/>
      <c r="C90" s="18" t="s">
        <v>95</v>
      </c>
      <c r="D90" s="18" t="s">
        <v>95</v>
      </c>
      <c r="E90" s="18" t="s">
        <v>95</v>
      </c>
      <c r="F90" s="18"/>
    </row>
    <row r="91" spans="1:10">
      <c r="A91" s="9" t="s">
        <v>67</v>
      </c>
      <c r="B91" s="42">
        <v>0.2</v>
      </c>
      <c r="C91">
        <f ca="1">B91*'Map and Results'!G14</f>
        <v>241274.31579569611</v>
      </c>
      <c r="D91">
        <f ca="1">B91*'Map and Results'!$G$15</f>
        <v>109955.74287564278</v>
      </c>
      <c r="E91">
        <f ca="1">B91*'Map and Results'!$G$16</f>
        <v>226194.67105846514</v>
      </c>
    </row>
    <row r="92" spans="1:10">
      <c r="A92" s="9"/>
      <c r="B92" s="42">
        <v>0.1</v>
      </c>
      <c r="C92">
        <f ca="1">-B92*'Map and Results'!G14</f>
        <v>-120637.15789784805</v>
      </c>
      <c r="D92">
        <f ca="1">-B92*'Map and Results'!$G$15</f>
        <v>-54977.871437821392</v>
      </c>
      <c r="E92">
        <f ca="1">-B92*'Map and Results'!$G$16</f>
        <v>-113097.33552923257</v>
      </c>
    </row>
    <row r="93" spans="1:10">
      <c r="A93" s="9"/>
      <c r="B93" s="42"/>
    </row>
    <row r="95" spans="1:10">
      <c r="A95" s="43" t="s">
        <v>64</v>
      </c>
      <c r="B95" s="43"/>
      <c r="C95">
        <f>$H$78</f>
        <v>1000</v>
      </c>
      <c r="D95">
        <f>$H$78</f>
        <v>1000</v>
      </c>
      <c r="E95">
        <f>$H$78</f>
        <v>1000</v>
      </c>
      <c r="F95">
        <v>1</v>
      </c>
    </row>
    <row r="97" spans="1:10">
      <c r="A97" s="46" t="s">
        <v>70</v>
      </c>
      <c r="B97" s="45"/>
      <c r="C97" s="45">
        <f>IF((C89*C95)&gt;0,C89*C95,0)</f>
        <v>194471695.25489014</v>
      </c>
      <c r="D97" s="45">
        <f>IF((D89*D95)&gt;0,D89*D95,0)</f>
        <v>0</v>
      </c>
      <c r="E97" s="45">
        <f>IF((E89*E95)&gt;0,E89*E95,0)</f>
        <v>8696548.1534465216</v>
      </c>
      <c r="F97" s="45">
        <f>IF((F89*F95)&gt;0,F89*F95,0)</f>
        <v>207757.78916406119</v>
      </c>
      <c r="G97" s="50" t="s">
        <v>68</v>
      </c>
      <c r="H97" s="57">
        <f>SUM(C97:F97)</f>
        <v>203376001.19750074</v>
      </c>
    </row>
    <row r="99" spans="1:10" ht="25.5">
      <c r="A99" s="48" t="s">
        <v>69</v>
      </c>
      <c r="B99" s="47"/>
      <c r="C99" s="46"/>
      <c r="D99" s="46"/>
      <c r="E99" s="46"/>
      <c r="F99" s="46"/>
      <c r="G99" s="46"/>
      <c r="H99" s="46">
        <f ca="1">SUM(TowerOverlapMatrix!BJ6:BJ55)</f>
        <v>160000000000</v>
      </c>
    </row>
    <row r="101" spans="1:10">
      <c r="A101" s="11" t="s">
        <v>66</v>
      </c>
      <c r="B101" s="11"/>
      <c r="H101" s="68">
        <f ca="1">H84+H97+H99</f>
        <v>160206971001.19751</v>
      </c>
    </row>
    <row r="104" spans="1:10">
      <c r="A104" s="52" t="s">
        <v>75</v>
      </c>
      <c r="B104" s="51"/>
      <c r="C104" s="51"/>
      <c r="D104" s="51"/>
      <c r="E104" s="51"/>
      <c r="F104" s="51"/>
      <c r="G104" s="51"/>
      <c r="H104" s="51"/>
      <c r="I104" s="52"/>
      <c r="J104" s="51"/>
    </row>
    <row r="105" spans="1:10" ht="13.5" thickBot="1"/>
    <row r="106" spans="1:10" ht="13.5" thickBot="1">
      <c r="A106" s="11" t="s">
        <v>76</v>
      </c>
      <c r="H106" s="58">
        <f ca="1">+H80-H101</f>
        <v>-157187329172.15085</v>
      </c>
      <c r="J106" s="59">
        <f>SUM(J80:J84)</f>
        <v>3016046829.0466642</v>
      </c>
    </row>
    <row r="112" spans="1:10">
      <c r="A112" s="52" t="s">
        <v>77</v>
      </c>
      <c r="B112" s="52"/>
      <c r="C112" s="52"/>
      <c r="D112" s="52"/>
      <c r="E112" s="52"/>
      <c r="F112" s="52"/>
      <c r="G112" s="52"/>
      <c r="H112" s="52"/>
      <c r="I112" s="52"/>
      <c r="J112" s="52"/>
    </row>
    <row r="114" spans="1:4">
      <c r="A114" s="44" t="s">
        <v>78</v>
      </c>
      <c r="B114" s="44"/>
      <c r="C114" s="54">
        <v>0.01</v>
      </c>
    </row>
    <row r="115" spans="1:4">
      <c r="A115">
        <f ca="1">+TowerOverlapMatrix!BC6</f>
        <v>1620.4443174368555</v>
      </c>
      <c r="B115" s="9" t="s">
        <v>62</v>
      </c>
      <c r="C115" s="55">
        <f>$C$114*H23</f>
        <v>12.566370614359172</v>
      </c>
      <c r="D115">
        <v>1</v>
      </c>
    </row>
    <row r="116" spans="1:4">
      <c r="A116">
        <f ca="1">+TowerOverlapMatrix!BC7</f>
        <v>98.060143620232793</v>
      </c>
      <c r="B116" s="9" t="s">
        <v>62</v>
      </c>
      <c r="C116" s="55">
        <f t="shared" ref="C116:C164" si="9">$C$114*H24</f>
        <v>28.274333882308138</v>
      </c>
      <c r="D116">
        <v>2</v>
      </c>
    </row>
    <row r="117" spans="1:4">
      <c r="A117">
        <f ca="1">+TowerOverlapMatrix!BC8</f>
        <v>70.108215284858943</v>
      </c>
      <c r="B117" s="9" t="s">
        <v>62</v>
      </c>
      <c r="C117" s="55">
        <f t="shared" si="9"/>
        <v>28.274333882308138</v>
      </c>
      <c r="D117">
        <v>3</v>
      </c>
    </row>
    <row r="118" spans="1:4">
      <c r="A118">
        <f ca="1">+TowerOverlapMatrix!BC9</f>
        <v>803.02128879608176</v>
      </c>
      <c r="B118" s="9" t="s">
        <v>62</v>
      </c>
      <c r="C118" s="55">
        <f t="shared" si="9"/>
        <v>12.566370614359172</v>
      </c>
      <c r="D118">
        <v>4</v>
      </c>
    </row>
    <row r="119" spans="1:4">
      <c r="A119">
        <f ca="1">+TowerOverlapMatrix!BC10</f>
        <v>907.78529330987294</v>
      </c>
      <c r="B119" s="9" t="s">
        <v>62</v>
      </c>
      <c r="C119" s="55">
        <f t="shared" si="9"/>
        <v>78.539816339744831</v>
      </c>
      <c r="D119">
        <v>5</v>
      </c>
    </row>
    <row r="120" spans="1:4">
      <c r="A120">
        <f ca="1">+TowerOverlapMatrix!BC11</f>
        <v>2618.2713809711913</v>
      </c>
      <c r="B120" s="9" t="s">
        <v>62</v>
      </c>
      <c r="C120" s="55">
        <f t="shared" si="9"/>
        <v>78.539816339744831</v>
      </c>
      <c r="D120">
        <v>6</v>
      </c>
    </row>
    <row r="121" spans="1:4">
      <c r="A121">
        <f ca="1">+TowerOverlapMatrix!BC12</f>
        <v>988.13640489627505</v>
      </c>
      <c r="B121" s="9" t="s">
        <v>62</v>
      </c>
      <c r="C121" s="55">
        <f t="shared" si="9"/>
        <v>28.274333882308138</v>
      </c>
      <c r="D121">
        <v>7</v>
      </c>
    </row>
    <row r="122" spans="1:4">
      <c r="A122">
        <f ca="1">+TowerOverlapMatrix!BC13</f>
        <v>98.060143620232793</v>
      </c>
      <c r="B122" s="9" t="s">
        <v>62</v>
      </c>
      <c r="C122" s="55">
        <f t="shared" si="9"/>
        <v>12.566370614359172</v>
      </c>
      <c r="D122">
        <v>8</v>
      </c>
    </row>
    <row r="123" spans="1:4">
      <c r="A123">
        <f ca="1">+TowerOverlapMatrix!BC14</f>
        <v>2476.2430646369858</v>
      </c>
      <c r="B123" s="9" t="s">
        <v>62</v>
      </c>
      <c r="C123" s="55">
        <f t="shared" si="9"/>
        <v>28.274333882308138</v>
      </c>
      <c r="D123">
        <v>9</v>
      </c>
    </row>
    <row r="124" spans="1:4">
      <c r="A124">
        <f ca="1">+TowerOverlapMatrix!BC15</f>
        <v>336.28763762575682</v>
      </c>
      <c r="B124" s="9" t="s">
        <v>62</v>
      </c>
      <c r="C124" s="55">
        <f t="shared" si="9"/>
        <v>28.274333882308138</v>
      </c>
      <c r="D124">
        <v>10</v>
      </c>
    </row>
    <row r="125" spans="1:4">
      <c r="A125">
        <f ca="1">+TowerOverlapMatrix!BC16</f>
        <v>498.59263102530622</v>
      </c>
      <c r="B125" s="9" t="s">
        <v>62</v>
      </c>
      <c r="C125" s="55">
        <f t="shared" si="9"/>
        <v>28.274333882308138</v>
      </c>
      <c r="D125">
        <v>11</v>
      </c>
    </row>
    <row r="126" spans="1:4">
      <c r="A126">
        <f ca="1">+TowerOverlapMatrix!BC17</f>
        <v>433.556824472573</v>
      </c>
      <c r="B126" s="9" t="s">
        <v>62</v>
      </c>
      <c r="C126" s="55">
        <f t="shared" si="9"/>
        <v>12.566370614359172</v>
      </c>
      <c r="D126">
        <v>12</v>
      </c>
    </row>
    <row r="127" spans="1:4">
      <c r="A127">
        <f ca="1">+TowerOverlapMatrix!BC18</f>
        <v>1429.4987406540386</v>
      </c>
      <c r="B127" s="9" t="s">
        <v>62</v>
      </c>
      <c r="C127" s="55">
        <f t="shared" si="9"/>
        <v>28.274333882308138</v>
      </c>
      <c r="D127">
        <v>13</v>
      </c>
    </row>
    <row r="128" spans="1:4">
      <c r="A128">
        <f ca="1">+TowerOverlapMatrix!BC19</f>
        <v>329.98335105581987</v>
      </c>
      <c r="B128" s="9" t="s">
        <v>62</v>
      </c>
      <c r="C128" s="55">
        <f t="shared" si="9"/>
        <v>12.566370614359172</v>
      </c>
      <c r="D128">
        <v>14</v>
      </c>
    </row>
    <row r="129" spans="1:4">
      <c r="A129">
        <f ca="1">+TowerOverlapMatrix!BC20</f>
        <v>1074.0584564088078</v>
      </c>
      <c r="B129" s="9" t="s">
        <v>62</v>
      </c>
      <c r="C129" s="55">
        <f t="shared" si="9"/>
        <v>12.566370614359172</v>
      </c>
      <c r="D129">
        <v>15</v>
      </c>
    </row>
    <row r="130" spans="1:4">
      <c r="A130">
        <f ca="1">+TowerOverlapMatrix!BC21</f>
        <v>998.17558550156741</v>
      </c>
      <c r="B130" s="9" t="s">
        <v>62</v>
      </c>
      <c r="C130" s="55">
        <f t="shared" si="9"/>
        <v>12.566370614359172</v>
      </c>
      <c r="D130">
        <v>16</v>
      </c>
    </row>
    <row r="131" spans="1:4">
      <c r="A131">
        <f ca="1">+TowerOverlapMatrix!BC22</f>
        <v>94.735717337179267</v>
      </c>
      <c r="B131" s="9" t="s">
        <v>62</v>
      </c>
      <c r="C131" s="55">
        <f t="shared" si="9"/>
        <v>12.566370614359172</v>
      </c>
      <c r="D131">
        <v>17</v>
      </c>
    </row>
    <row r="132" spans="1:4">
      <c r="A132">
        <f ca="1">+TowerOverlapMatrix!BC23</f>
        <v>858.15712914859773</v>
      </c>
      <c r="B132" s="9" t="s">
        <v>62</v>
      </c>
      <c r="C132" s="55">
        <f t="shared" si="9"/>
        <v>12.566370614359172</v>
      </c>
      <c r="D132">
        <v>18</v>
      </c>
    </row>
    <row r="133" spans="1:4">
      <c r="A133">
        <f ca="1">+TowerOverlapMatrix!BC24</f>
        <v>252.97661284628862</v>
      </c>
      <c r="B133" s="9" t="s">
        <v>62</v>
      </c>
      <c r="C133" s="55">
        <f t="shared" si="9"/>
        <v>12.566370614359172</v>
      </c>
      <c r="D133">
        <v>19</v>
      </c>
    </row>
    <row r="134" spans="1:4">
      <c r="A134">
        <f ca="1">+TowerOverlapMatrix!BC25</f>
        <v>1264.5164394753203</v>
      </c>
      <c r="B134" s="9" t="s">
        <v>62</v>
      </c>
      <c r="C134" s="55">
        <f t="shared" si="9"/>
        <v>12.566370614359172</v>
      </c>
      <c r="D134">
        <v>20</v>
      </c>
    </row>
    <row r="135" spans="1:4">
      <c r="A135">
        <f ca="1">+TowerOverlapMatrix!BC26</f>
        <v>681.46102858673476</v>
      </c>
      <c r="B135" s="9" t="s">
        <v>62</v>
      </c>
      <c r="C135" s="55">
        <f t="shared" si="9"/>
        <v>78.539816339744831</v>
      </c>
      <c r="D135">
        <v>21</v>
      </c>
    </row>
    <row r="136" spans="1:4">
      <c r="A136">
        <f ca="1">+TowerOverlapMatrix!BC27</f>
        <v>1526.708789054522</v>
      </c>
      <c r="B136" s="9" t="s">
        <v>62</v>
      </c>
      <c r="C136" s="55">
        <f t="shared" si="9"/>
        <v>12.566370614359172</v>
      </c>
      <c r="D136">
        <v>22</v>
      </c>
    </row>
    <row r="137" spans="1:4">
      <c r="A137">
        <f ca="1">+TowerOverlapMatrix!BC28</f>
        <v>659.61677432091801</v>
      </c>
      <c r="B137" s="9" t="s">
        <v>62</v>
      </c>
      <c r="C137" s="55">
        <f t="shared" si="9"/>
        <v>12.566370614359172</v>
      </c>
      <c r="D137">
        <v>23</v>
      </c>
    </row>
    <row r="138" spans="1:4">
      <c r="A138">
        <f ca="1">+TowerOverlapMatrix!BC29</f>
        <v>2818.1524135356058</v>
      </c>
      <c r="B138" s="9" t="s">
        <v>62</v>
      </c>
      <c r="C138" s="55">
        <f t="shared" si="9"/>
        <v>28.274333882308138</v>
      </c>
      <c r="D138">
        <v>24</v>
      </c>
    </row>
    <row r="139" spans="1:4">
      <c r="A139">
        <f ca="1">+TowerOverlapMatrix!BC30</f>
        <v>907.78529330987294</v>
      </c>
      <c r="B139" s="9" t="s">
        <v>62</v>
      </c>
      <c r="C139" s="55">
        <f t="shared" si="9"/>
        <v>78.539816339744831</v>
      </c>
      <c r="D139">
        <v>25</v>
      </c>
    </row>
    <row r="140" spans="1:4">
      <c r="A140">
        <f ca="1">+TowerOverlapMatrix!BC31</f>
        <v>0</v>
      </c>
      <c r="B140" s="9" t="s">
        <v>62</v>
      </c>
      <c r="C140" s="55">
        <f t="shared" si="9"/>
        <v>0</v>
      </c>
    </row>
    <row r="141" spans="1:4">
      <c r="A141">
        <f ca="1">+TowerOverlapMatrix!BC32</f>
        <v>0</v>
      </c>
      <c r="B141" s="9" t="s">
        <v>62</v>
      </c>
      <c r="C141" s="55">
        <f t="shared" si="9"/>
        <v>0</v>
      </c>
    </row>
    <row r="142" spans="1:4">
      <c r="A142">
        <f ca="1">+TowerOverlapMatrix!BC33</f>
        <v>0</v>
      </c>
      <c r="B142" s="9" t="s">
        <v>62</v>
      </c>
      <c r="C142" s="55">
        <f t="shared" si="9"/>
        <v>0</v>
      </c>
    </row>
    <row r="143" spans="1:4">
      <c r="A143">
        <f ca="1">+TowerOverlapMatrix!BC34</f>
        <v>0</v>
      </c>
      <c r="B143" s="9" t="s">
        <v>62</v>
      </c>
      <c r="C143" s="55">
        <f t="shared" si="9"/>
        <v>0</v>
      </c>
    </row>
    <row r="144" spans="1:4">
      <c r="A144">
        <f ca="1">+TowerOverlapMatrix!BC35</f>
        <v>0</v>
      </c>
      <c r="B144" s="9" t="s">
        <v>62</v>
      </c>
      <c r="C144" s="55">
        <f t="shared" si="9"/>
        <v>0</v>
      </c>
    </row>
    <row r="145" spans="1:3">
      <c r="A145">
        <f ca="1">+TowerOverlapMatrix!BC36</f>
        <v>0</v>
      </c>
      <c r="B145" s="9" t="s">
        <v>62</v>
      </c>
      <c r="C145" s="55">
        <f t="shared" si="9"/>
        <v>0</v>
      </c>
    </row>
    <row r="146" spans="1:3">
      <c r="A146">
        <f ca="1">+TowerOverlapMatrix!BC37</f>
        <v>0</v>
      </c>
      <c r="B146" s="9" t="s">
        <v>62</v>
      </c>
      <c r="C146" s="55">
        <f t="shared" si="9"/>
        <v>0</v>
      </c>
    </row>
    <row r="147" spans="1:3">
      <c r="A147">
        <f ca="1">+TowerOverlapMatrix!BC38</f>
        <v>0</v>
      </c>
      <c r="B147" s="9" t="s">
        <v>62</v>
      </c>
      <c r="C147" s="55">
        <f t="shared" si="9"/>
        <v>0</v>
      </c>
    </row>
    <row r="148" spans="1:3">
      <c r="A148">
        <f ca="1">+TowerOverlapMatrix!BC39</f>
        <v>0</v>
      </c>
      <c r="B148" s="9" t="s">
        <v>62</v>
      </c>
      <c r="C148" s="55">
        <f t="shared" si="9"/>
        <v>0</v>
      </c>
    </row>
    <row r="149" spans="1:3">
      <c r="A149">
        <f ca="1">+TowerOverlapMatrix!BC40</f>
        <v>0</v>
      </c>
      <c r="B149" s="9" t="s">
        <v>62</v>
      </c>
      <c r="C149" s="55">
        <f t="shared" si="9"/>
        <v>0</v>
      </c>
    </row>
    <row r="150" spans="1:3">
      <c r="A150">
        <f ca="1">+TowerOverlapMatrix!BC41</f>
        <v>0</v>
      </c>
      <c r="B150" s="9" t="s">
        <v>62</v>
      </c>
      <c r="C150" s="55">
        <f t="shared" si="9"/>
        <v>0</v>
      </c>
    </row>
    <row r="151" spans="1:3">
      <c r="A151">
        <f ca="1">+TowerOverlapMatrix!BC42</f>
        <v>0</v>
      </c>
      <c r="B151" s="9" t="s">
        <v>62</v>
      </c>
      <c r="C151" s="55">
        <f t="shared" si="9"/>
        <v>0</v>
      </c>
    </row>
    <row r="152" spans="1:3">
      <c r="A152">
        <f ca="1">+TowerOverlapMatrix!BC43</f>
        <v>0</v>
      </c>
      <c r="B152" s="9" t="s">
        <v>62</v>
      </c>
      <c r="C152" s="55">
        <f t="shared" si="9"/>
        <v>0</v>
      </c>
    </row>
    <row r="153" spans="1:3">
      <c r="A153">
        <f ca="1">+TowerOverlapMatrix!BC44</f>
        <v>0</v>
      </c>
      <c r="B153" s="9" t="s">
        <v>62</v>
      </c>
      <c r="C153" s="55">
        <f t="shared" si="9"/>
        <v>0</v>
      </c>
    </row>
    <row r="154" spans="1:3">
      <c r="A154">
        <f ca="1">+TowerOverlapMatrix!BC45</f>
        <v>0</v>
      </c>
      <c r="B154" s="9" t="s">
        <v>62</v>
      </c>
      <c r="C154" s="55">
        <f t="shared" si="9"/>
        <v>0</v>
      </c>
    </row>
    <row r="155" spans="1:3">
      <c r="A155">
        <f ca="1">+TowerOverlapMatrix!BC46</f>
        <v>0</v>
      </c>
      <c r="B155" s="9" t="s">
        <v>62</v>
      </c>
      <c r="C155" s="55">
        <f t="shared" si="9"/>
        <v>0</v>
      </c>
    </row>
    <row r="156" spans="1:3">
      <c r="A156">
        <f ca="1">+TowerOverlapMatrix!BC47</f>
        <v>0</v>
      </c>
      <c r="B156" s="9" t="s">
        <v>62</v>
      </c>
      <c r="C156" s="55">
        <f t="shared" si="9"/>
        <v>0</v>
      </c>
    </row>
    <row r="157" spans="1:3">
      <c r="A157">
        <f ca="1">+TowerOverlapMatrix!BC48</f>
        <v>0</v>
      </c>
      <c r="B157" s="9" t="s">
        <v>62</v>
      </c>
      <c r="C157" s="55">
        <f t="shared" si="9"/>
        <v>0</v>
      </c>
    </row>
    <row r="158" spans="1:3">
      <c r="A158">
        <f ca="1">+TowerOverlapMatrix!BC49</f>
        <v>0</v>
      </c>
      <c r="B158" s="9" t="s">
        <v>62</v>
      </c>
      <c r="C158" s="55">
        <f t="shared" si="9"/>
        <v>0</v>
      </c>
    </row>
    <row r="159" spans="1:3">
      <c r="A159">
        <f ca="1">+TowerOverlapMatrix!BC50</f>
        <v>0</v>
      </c>
      <c r="B159" s="9" t="s">
        <v>62</v>
      </c>
      <c r="C159" s="55">
        <f t="shared" si="9"/>
        <v>0</v>
      </c>
    </row>
    <row r="160" spans="1:3">
      <c r="A160">
        <f ca="1">+TowerOverlapMatrix!BC51</f>
        <v>0</v>
      </c>
      <c r="B160" s="9" t="s">
        <v>62</v>
      </c>
      <c r="C160" s="55">
        <f t="shared" si="9"/>
        <v>0</v>
      </c>
    </row>
    <row r="161" spans="1:10">
      <c r="A161">
        <f ca="1">+TowerOverlapMatrix!BC52</f>
        <v>0</v>
      </c>
      <c r="B161" s="9" t="s">
        <v>62</v>
      </c>
      <c r="C161" s="55">
        <f t="shared" si="9"/>
        <v>0</v>
      </c>
    </row>
    <row r="162" spans="1:10">
      <c r="A162">
        <f ca="1">+TowerOverlapMatrix!BC53</f>
        <v>0</v>
      </c>
      <c r="B162" s="9" t="s">
        <v>62</v>
      </c>
      <c r="C162" s="55">
        <f t="shared" si="9"/>
        <v>0</v>
      </c>
    </row>
    <row r="163" spans="1:10">
      <c r="A163">
        <f ca="1">+TowerOverlapMatrix!BC54</f>
        <v>0</v>
      </c>
      <c r="B163" s="9" t="s">
        <v>62</v>
      </c>
      <c r="C163" s="55">
        <f t="shared" si="9"/>
        <v>0</v>
      </c>
    </row>
    <row r="164" spans="1:10">
      <c r="A164">
        <f ca="1">+TowerOverlapMatrix!BC55</f>
        <v>0</v>
      </c>
      <c r="B164" s="9" t="s">
        <v>62</v>
      </c>
      <c r="C164" s="55">
        <f t="shared" si="9"/>
        <v>0</v>
      </c>
    </row>
    <row r="166" spans="1:10">
      <c r="A166" s="52" t="s">
        <v>80</v>
      </c>
      <c r="B166" s="52"/>
      <c r="C166" s="52"/>
      <c r="D166" s="52"/>
      <c r="E166" s="52"/>
      <c r="F166" s="52"/>
      <c r="G166" s="52"/>
      <c r="H166" s="52"/>
      <c r="I166" s="52"/>
      <c r="J166" s="52"/>
    </row>
    <row r="168" spans="1:10">
      <c r="A168" s="11" t="s">
        <v>81</v>
      </c>
      <c r="B168">
        <f ca="1">+CityIntersections!N56</f>
        <v>25</v>
      </c>
    </row>
    <row r="170" spans="1:10">
      <c r="A170" s="11" t="s">
        <v>82</v>
      </c>
    </row>
    <row r="171" spans="1:10">
      <c r="A171">
        <v>1</v>
      </c>
      <c r="B171">
        <f>COUNTIF($K$23:$K$72,1)</f>
        <v>8</v>
      </c>
    </row>
    <row r="172" spans="1:10">
      <c r="A172">
        <v>2</v>
      </c>
      <c r="B172">
        <f>COUNTIF($K$23:$K$72,2)</f>
        <v>13</v>
      </c>
    </row>
    <row r="173" spans="1:10">
      <c r="A173">
        <v>3</v>
      </c>
      <c r="B173">
        <f>COUNTIF($K$23:$K$72,3)</f>
        <v>4</v>
      </c>
    </row>
  </sheetData>
  <mergeCells count="6">
    <mergeCell ref="B12:C12"/>
    <mergeCell ref="D21:E21"/>
    <mergeCell ref="H12:H13"/>
    <mergeCell ref="D12:D13"/>
    <mergeCell ref="G12:G13"/>
    <mergeCell ref="F12:F13"/>
  </mergeCells>
  <phoneticPr fontId="4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3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codeName="Sheet2" enableFormatConditionsCalculation="0"/>
  <dimension ref="A1:N104"/>
  <sheetViews>
    <sheetView workbookViewId="0">
      <selection activeCell="L26" sqref="L26"/>
    </sheetView>
  </sheetViews>
  <sheetFormatPr baseColWidth="10" defaultColWidth="11" defaultRowHeight="12.75"/>
  <cols>
    <col min="1" max="1" width="14.125" customWidth="1"/>
    <col min="2" max="2" width="3.375" bestFit="1" customWidth="1"/>
    <col min="6" max="6" width="5.125" customWidth="1"/>
    <col min="7" max="7" width="17.625" customWidth="1"/>
    <col min="8" max="8" width="3.375" bestFit="1" customWidth="1"/>
    <col min="13" max="13" width="7" customWidth="1"/>
    <col min="14" max="14" width="13.875" customWidth="1"/>
    <col min="15" max="15" width="2.25" bestFit="1" customWidth="1"/>
    <col min="19" max="19" width="8.375" customWidth="1"/>
    <col min="20" max="20" width="15.375" customWidth="1"/>
    <col min="21" max="21" width="2.25" bestFit="1" customWidth="1"/>
  </cols>
  <sheetData>
    <row r="1" spans="1:14">
      <c r="M1" s="13"/>
    </row>
    <row r="2" spans="1:14" ht="12.75" customHeight="1">
      <c r="A2" s="11" t="s">
        <v>30</v>
      </c>
      <c r="D2" s="1"/>
      <c r="G2" s="11" t="s">
        <v>28</v>
      </c>
      <c r="M2" s="13"/>
    </row>
    <row r="3" spans="1:14">
      <c r="A3" s="9" t="s">
        <v>29</v>
      </c>
      <c r="C3" s="5" t="s">
        <v>14</v>
      </c>
      <c r="D3" s="5"/>
      <c r="E3" s="5"/>
      <c r="G3" s="15" t="s">
        <v>26</v>
      </c>
      <c r="H3" s="6"/>
      <c r="I3" s="5" t="s">
        <v>14</v>
      </c>
      <c r="J3" s="5"/>
      <c r="K3" s="5"/>
      <c r="L3" s="2"/>
      <c r="M3" s="14"/>
    </row>
    <row r="4" spans="1:14" ht="12.75" customHeight="1">
      <c r="A4" s="95" t="s">
        <v>15</v>
      </c>
      <c r="B4" s="7"/>
      <c r="C4" s="2">
        <v>1</v>
      </c>
      <c r="D4" s="2">
        <v>2</v>
      </c>
      <c r="E4" s="2">
        <v>3</v>
      </c>
      <c r="G4" s="95" t="s">
        <v>15</v>
      </c>
      <c r="H4" s="7"/>
      <c r="I4" s="2">
        <v>1</v>
      </c>
      <c r="J4" s="2">
        <v>2</v>
      </c>
      <c r="K4" s="2">
        <v>3</v>
      </c>
      <c r="L4" s="2" t="s">
        <v>16</v>
      </c>
      <c r="M4" s="14"/>
    </row>
    <row r="5" spans="1:14">
      <c r="A5" s="95"/>
      <c r="B5" s="7">
        <v>1</v>
      </c>
      <c r="C5">
        <f ca="1">IF('Map and Results'!B23=0,0,SQRT(('Map and Results'!$B$14-'Map and Results'!D23)^2+('Map and Results'!$C$14-'Map and Results'!E23)^2))</f>
        <v>121.56336524160908</v>
      </c>
      <c r="D5">
        <f ca="1">IF('Map and Results'!B23=0,0,SQRT(('Map and Results'!$B$15-'Map and Results'!D23)^2+('Map and Results'!$C$15-'Map and Results'!E23)^2))</f>
        <v>182.89847567466637</v>
      </c>
      <c r="E5">
        <f ca="1">IF('Map and Results'!B23=0,0,SQRT(('Map and Results'!$B$16-'Map and Results'!D23)^2+('Map and Results'!$C$16-'Map and Results'!E23)^2))</f>
        <v>53.10973538167525</v>
      </c>
      <c r="G5" s="95"/>
      <c r="H5" s="7">
        <v>1</v>
      </c>
      <c r="I5" s="4">
        <f ca="1">IF(C5&lt;=ABS('Map and Results'!$E$14-'Map and Results'!G23),'Map and Results'!H23,IF(C5&gt;=('Map and Results'!$E$14+'Map and Results'!G23),0,'Map and Results'!$E$14^2*ACOS((C5^2+'Map and Results'!$E$14^2-'Map and Results'!G23^2)/(2*C5*'Map and Results'!$E$14))+'Map and Results'!G23^2*ACOS((C5^2-'Map and Results'!$E$14^2+'Map and Results'!G23^2)/(2*C5*'Map and Results'!G23))-0.5*SQRT((-C5+'Map and Results'!$E$14+'Map and Results'!G23)*(C5+'Map and Results'!$E$14-'Map and Results'!G23)*(C5-'Map and Results'!$E$14+'Map and Results'!G23)*(C5+'Map and Results'!$E$14+'Map and Results'!G23))))</f>
        <v>0</v>
      </c>
      <c r="J5" s="4">
        <f ca="1">IF(D5&lt;=ABS('Map and Results'!$E$15-'Map and Results'!G23),'Map and Results'!H23,IF(D5&gt;=('Map and Results'!$E$15+'Map and Results'!G23),0,'Map and Results'!$E$15^2*ACOS((D5^2+'Map and Results'!$E$15^2-'Map and Results'!G23^2)/(2*D5*'Map and Results'!$E$15))+'Map and Results'!G23^2*ACOS((D5^2-'Map and Results'!$E$15^2+'Map and Results'!G23^2)/(2*D5*'Map and Results'!G23))-0.5*SQRT((-D5+'Map and Results'!$E$15+'Map and Results'!G23)*(D5+'Map and Results'!$E$15-'Map and Results'!G23)*(D5-'Map and Results'!$E$15+'Map and Results'!G23)*(D5+'Map and Results'!$E$15+'Map and Results'!G23))))</f>
        <v>0</v>
      </c>
      <c r="K5" s="4">
        <f ca="1">IF(E5&lt;=ABS('Map and Results'!$E$16-'Map and Results'!G23),'Map and Results'!H23,IF(E5&gt;=('Map and Results'!$E$16+'Map and Results'!G23),0,'Map and Results'!$E$16^2*ACOS((E5^2+'Map and Results'!$E$16^2-'Map and Results'!G23^2)/(2*E5*'Map and Results'!$E$16))+'Map and Results'!G23^2*ACOS((E5^2-'Map and Results'!$E$16^2+'Map and Results'!G23^2)/(2*E5*'Map and Results'!G23))-0.5*SQRT((-E5+'Map and Results'!$E$16+'Map and Results'!G23)*(E5+'Map and Results'!$E$16-'Map and Results'!G23)*(E5-'Map and Results'!$E$16+'Map and Results'!G23)*(E5+'Map and Results'!$E$16+'Map and Results'!G23))))</f>
        <v>857.98602506406223</v>
      </c>
      <c r="L5">
        <f ca="1">'Map and Results'!H23-SUM(I5:K5)</f>
        <v>398.65103637185507</v>
      </c>
      <c r="M5" s="13"/>
      <c r="N5" s="9">
        <f>SUM(I5:L5)</f>
        <v>1256.6370614359173</v>
      </c>
    </row>
    <row r="6" spans="1:14">
      <c r="A6" s="95"/>
      <c r="B6" s="7">
        <v>2</v>
      </c>
      <c r="C6">
        <f ca="1">IF('Map and Results'!B24=0,0,SQRT(('Map and Results'!$B$14-'Map and Results'!D24)^2+('Map and Results'!$C$14-'Map and Results'!E24)^2))</f>
        <v>61.57967568842983</v>
      </c>
      <c r="D6">
        <f ca="1">IF('Map and Results'!B24=0,0,SQRT(('Map and Results'!$B$15-'Map and Results'!D24)^2+('Map and Results'!$C$15-'Map and Results'!E24)^2))</f>
        <v>261.80640177638372</v>
      </c>
      <c r="E6">
        <f ca="1">IF('Map and Results'!B24=0,0,SQRT(('Map and Results'!$B$16-'Map and Results'!D24)^2+('Map and Results'!$C$16-'Map and Results'!E24)^2))</f>
        <v>132.40722852730735</v>
      </c>
      <c r="G6" s="95"/>
      <c r="H6" s="7">
        <v>2</v>
      </c>
      <c r="I6" s="4">
        <f ca="1">IF(C6&lt;=ABS('Map and Results'!$E$14-'Map and Results'!G24),'Map and Results'!H24,IF(C6&gt;=('Map and Results'!$E$14+'Map and Results'!G24),0,'Map and Results'!$E$14^2*ACOS((C6^2+'Map and Results'!$E$14^2-'Map and Results'!G24^2)/(2*C6*'Map and Results'!$E$14))+'Map and Results'!G24^2*ACOS((C6^2-'Map and Results'!$E$14^2+'Map and Results'!G24^2)/(2*C6*'Map and Results'!G24))-0.5*SQRT((-C6+'Map and Results'!$E$14+'Map and Results'!G24)*(C6+'Map and Results'!$E$14-'Map and Results'!G24)*(C6-'Map and Results'!$E$14+'Map and Results'!G24)*(C6+'Map and Results'!$E$14+'Map and Results'!G24))))</f>
        <v>2377.5387427603619</v>
      </c>
      <c r="J6" s="4">
        <f ca="1">IF(D6&lt;=ABS('Map and Results'!$E$15-'Map and Results'!G24),'Map and Results'!H24,IF(D6&gt;=('Map and Results'!$E$15+'Map and Results'!G24),0,'Map and Results'!$E$15^2*ACOS((D6^2+'Map and Results'!$E$15^2-'Map and Results'!G24^2)/(2*D6*'Map and Results'!$E$15))+'Map and Results'!G24^2*ACOS((D6^2-'Map and Results'!$E$15^2+'Map and Results'!G24^2)/(2*D6*'Map and Results'!G24))-0.5*SQRT((-D6+'Map and Results'!$E$15+'Map and Results'!G24)*(D6+'Map and Results'!$E$15-'Map and Results'!G24)*(D6-'Map and Results'!$E$15+'Map and Results'!G24)*(D6+'Map and Results'!$E$15+'Map and Results'!G24))))</f>
        <v>0</v>
      </c>
      <c r="K6" s="4">
        <f ca="1">IF(E6&lt;=ABS('Map and Results'!$E$16-'Map and Results'!G24),'Map and Results'!H24,IF(E6&gt;=('Map and Results'!$E$16+'Map and Results'!G24),0,'Map and Results'!$E$16^2*ACOS((E6^2+'Map and Results'!$E$16^2-'Map and Results'!G24^2)/(2*E6*'Map and Results'!$E$16))+'Map and Results'!G24^2*ACOS((E6^2-'Map and Results'!$E$16^2+'Map and Results'!G24^2)/(2*E6*'Map and Results'!G24))-0.5*SQRT((-E6+'Map and Results'!$E$16+'Map and Results'!G24)*(E6+'Map and Results'!$E$16-'Map and Results'!G24)*(E6-'Map and Results'!$E$16+'Map and Results'!G24)*(E6+'Map and Results'!$E$16+'Map and Results'!G24))))</f>
        <v>0</v>
      </c>
      <c r="L6">
        <f ca="1">'Map and Results'!H24-SUM(I6:K6)</f>
        <v>449.89464547045191</v>
      </c>
      <c r="M6" s="13"/>
      <c r="N6" s="9">
        <f t="shared" ref="N6:N54" si="0">SUM(I6:L6)</f>
        <v>2827.4333882308138</v>
      </c>
    </row>
    <row r="7" spans="1:14">
      <c r="A7" s="95"/>
      <c r="B7" s="7">
        <v>3</v>
      </c>
      <c r="C7">
        <f ca="1">IF('Map and Results'!B25=0,0,SQRT(('Map and Results'!$B$14-'Map and Results'!D25)^2+('Map and Results'!$C$14-'Map and Results'!E25)^2))</f>
        <v>94.67315857570361</v>
      </c>
      <c r="D7">
        <f ca="1">IF('Map and Results'!B25=0,0,SQRT(('Map and Results'!$B$15-'Map and Results'!D25)^2+('Map and Results'!$C$15-'Map and Results'!E25)^2))</f>
        <v>255.77418758625501</v>
      </c>
      <c r="E7">
        <f ca="1">IF('Map and Results'!B25=0,0,SQRT(('Map and Results'!$B$16-'Map and Results'!D25)^2+('Map and Results'!$C$16-'Map and Results'!E25)^2))</f>
        <v>184.96490636666354</v>
      </c>
      <c r="G7" s="95"/>
      <c r="H7" s="7">
        <v>3</v>
      </c>
      <c r="I7" s="4">
        <f ca="1">IF(C7&lt;=ABS('Map and Results'!$E$14-'Map and Results'!G25),'Map and Results'!H25,IF(C7&gt;=('Map and Results'!$E$14+'Map and Results'!G25),0,'Map and Results'!$E$14^2*ACOS((C7^2+'Map and Results'!$E$14^2-'Map and Results'!G25^2)/(2*C7*'Map and Results'!$E$14))+'Map and Results'!G25^2*ACOS((C7^2-'Map and Results'!$E$14^2+'Map and Results'!G25^2)/(2*C7*'Map and Results'!G25))-0.5*SQRT((-C7+'Map and Results'!$E$14+'Map and Results'!G25)*(C7+'Map and Results'!$E$14-'Map and Results'!G25)*(C7-'Map and Results'!$E$14+'Map and Results'!G25)*(C7+'Map and Results'!$E$14+'Map and Results'!G25))))</f>
        <v>503.92870481566842</v>
      </c>
      <c r="J7" s="4">
        <f ca="1">IF(D7&lt;=ABS('Map and Results'!$E$15-'Map and Results'!G25),'Map and Results'!H25,IF(D7&gt;=('Map and Results'!$E$15+'Map and Results'!G25),0,'Map and Results'!$E$15^2*ACOS((D7^2+'Map and Results'!$E$15^2-'Map and Results'!G25^2)/(2*D7*'Map and Results'!$E$15))+'Map and Results'!G25^2*ACOS((D7^2-'Map and Results'!$E$15^2+'Map and Results'!G25^2)/(2*D7*'Map and Results'!G25))-0.5*SQRT((-D7+'Map and Results'!$E$15+'Map and Results'!G25)*(D7+'Map and Results'!$E$15-'Map and Results'!G25)*(D7-'Map and Results'!$E$15+'Map and Results'!G25)*(D7+'Map and Results'!$E$15+'Map and Results'!G25))))</f>
        <v>0</v>
      </c>
      <c r="K7" s="4">
        <f ca="1">IF(E7&lt;=ABS('Map and Results'!$E$16-'Map and Results'!G25),'Map and Results'!H25,IF(E7&gt;=('Map and Results'!$E$16+'Map and Results'!G25),0,'Map and Results'!$E$16^2*ACOS((E7^2+'Map and Results'!$E$16^2-'Map and Results'!G25^2)/(2*E7*'Map and Results'!$E$16))+'Map and Results'!G25^2*ACOS((E7^2-'Map and Results'!$E$16^2+'Map and Results'!G25^2)/(2*E7*'Map and Results'!G25))-0.5*SQRT((-E7+'Map and Results'!$E$16+'Map and Results'!G25)*(E7+'Map and Results'!$E$16-'Map and Results'!G25)*(E7-'Map and Results'!$E$16+'Map and Results'!G25)*(E7+'Map and Results'!$E$16+'Map and Results'!G25))))</f>
        <v>0</v>
      </c>
      <c r="L7">
        <f ca="1">'Map and Results'!H25-SUM(I7:K7)</f>
        <v>2323.5046834151453</v>
      </c>
      <c r="M7" s="13"/>
      <c r="N7" s="9">
        <f t="shared" si="0"/>
        <v>2827.4333882308138</v>
      </c>
    </row>
    <row r="8" spans="1:14">
      <c r="A8" s="96"/>
      <c r="B8" s="7">
        <v>4</v>
      </c>
      <c r="C8">
        <f ca="1">IF('Map and Results'!B26=0,0,SQRT(('Map and Results'!$B$14-'Map and Results'!D26)^2+('Map and Results'!$C$14-'Map and Results'!E26)^2))</f>
        <v>236.43982112849821</v>
      </c>
      <c r="D8">
        <f ca="1">IF('Map and Results'!B26=0,0,SQRT(('Map and Results'!$B$15-'Map and Results'!D26)^2+('Map and Results'!$C$15-'Map and Results'!E26)^2))</f>
        <v>25.055283568571237</v>
      </c>
      <c r="E8">
        <f ca="1">IF('Map and Results'!B26=0,0,SQRT(('Map and Results'!$B$16-'Map and Results'!D26)^2+('Map and Results'!$C$16-'Map and Results'!E26)^2))</f>
        <v>159.58664127389935</v>
      </c>
      <c r="G8" s="96"/>
      <c r="H8" s="7">
        <v>4</v>
      </c>
      <c r="I8" s="4">
        <f ca="1">IF(C8&lt;=ABS('Map and Results'!$E$14-'Map and Results'!G26),'Map and Results'!H26,IF(C8&gt;=('Map and Results'!$E$14+'Map and Results'!G26),0,'Map and Results'!$E$14^2*ACOS((C8^2+'Map and Results'!$E$14^2-'Map and Results'!G26^2)/(2*C8*'Map and Results'!$E$14))+'Map and Results'!G26^2*ACOS((C8^2-'Map and Results'!$E$14^2+'Map and Results'!G26^2)/(2*C8*'Map and Results'!G26))-0.5*SQRT((-C8+'Map and Results'!$E$14+'Map and Results'!G26)*(C8+'Map and Results'!$E$14-'Map and Results'!G26)*(C8-'Map and Results'!$E$14+'Map and Results'!G26)*(C8+'Map and Results'!$E$14+'Map and Results'!G26))))</f>
        <v>0</v>
      </c>
      <c r="J8" s="4">
        <f ca="1">IF(D8&lt;=ABS('Map and Results'!$E$15-'Map and Results'!G26),'Map and Results'!H26,IF(D8&gt;=('Map and Results'!$E$15+'Map and Results'!G26),0,'Map and Results'!$E$15^2*ACOS((D8^2+'Map and Results'!$E$15^2-'Map and Results'!G26^2)/(2*D8*'Map and Results'!$E$15))+'Map and Results'!G26^2*ACOS((D8^2-'Map and Results'!$E$15^2+'Map and Results'!G26^2)/(2*D8*'Map and Results'!G26))-0.5*SQRT((-D8+'Map and Results'!$E$15+'Map and Results'!G26)*(D8+'Map and Results'!$E$15-'Map and Results'!G26)*(D8-'Map and Results'!$E$15+'Map and Results'!G26)*(D8+'Map and Results'!$E$15+'Map and Results'!G26))))</f>
        <v>1256.6370614359173</v>
      </c>
      <c r="K8" s="4">
        <f ca="1">IF(E8&lt;=ABS('Map and Results'!$E$16-'Map and Results'!G26),'Map and Results'!H26,IF(E8&gt;=('Map and Results'!$E$16+'Map and Results'!G26),0,'Map and Results'!$E$16^2*ACOS((E8^2+'Map and Results'!$E$16^2-'Map and Results'!G26^2)/(2*E8*'Map and Results'!$E$16))+'Map and Results'!G26^2*ACOS((E8^2-'Map and Results'!$E$16^2+'Map and Results'!G26^2)/(2*E8*'Map and Results'!G26))-0.5*SQRT((-E8+'Map and Results'!$E$16+'Map and Results'!G26)*(E8+'Map and Results'!$E$16-'Map and Results'!G26)*(E8-'Map and Results'!$E$16+'Map and Results'!G26)*(E8+'Map and Results'!$E$16+'Map and Results'!G26))))</f>
        <v>0</v>
      </c>
      <c r="L8">
        <f ca="1">'Map and Results'!H26-SUM(I8:K8)</f>
        <v>0</v>
      </c>
      <c r="M8" s="13"/>
      <c r="N8" s="9">
        <f t="shared" si="0"/>
        <v>1256.6370614359173</v>
      </c>
    </row>
    <row r="9" spans="1:14">
      <c r="A9" s="96"/>
      <c r="B9" s="7">
        <v>5</v>
      </c>
      <c r="C9">
        <f ca="1">IF('Map and Results'!B27=0,0,SQRT(('Map and Results'!$B$14-'Map and Results'!D27)^2+('Map and Results'!$C$14-'Map and Results'!E27)^2))</f>
        <v>212.19654066016327</v>
      </c>
      <c r="D9">
        <f ca="1">IF('Map and Results'!B27=0,0,SQRT(('Map and Results'!$B$15-'Map and Results'!D27)^2+('Map and Results'!$C$15-'Map and Results'!E27)^2))</f>
        <v>67.126920898399277</v>
      </c>
      <c r="E9">
        <f ca="1">IF('Map and Results'!B27=0,0,SQRT(('Map and Results'!$B$16-'Map and Results'!D27)^2+('Map and Results'!$C$16-'Map and Results'!E27)^2))</f>
        <v>169.46646065939237</v>
      </c>
      <c r="G9" s="96"/>
      <c r="H9" s="7">
        <v>5</v>
      </c>
      <c r="I9" s="4">
        <f ca="1">IF(C9&lt;=ABS('Map and Results'!$E$14-'Map and Results'!G27),'Map and Results'!H27,IF(C9&gt;=('Map and Results'!$E$14+'Map and Results'!G27),0,'Map and Results'!$E$14^2*ACOS((C9^2+'Map and Results'!$E$14^2-'Map and Results'!G27^2)/(2*C9*'Map and Results'!$E$14))+'Map and Results'!G27^2*ACOS((C9^2-'Map and Results'!$E$14^2+'Map and Results'!G27^2)/(2*C9*'Map and Results'!G27))-0.5*SQRT((-C9+'Map and Results'!$E$14+'Map and Results'!G27)*(C9+'Map and Results'!$E$14-'Map and Results'!G27)*(C9-'Map and Results'!$E$14+'Map and Results'!G27)*(C9+'Map and Results'!$E$14+'Map and Results'!G27))))</f>
        <v>0</v>
      </c>
      <c r="J9" s="4">
        <f ca="1">IF(D9&lt;=ABS('Map and Results'!$E$15-'Map and Results'!G27),'Map and Results'!H27,IF(D9&gt;=('Map and Results'!$E$15+'Map and Results'!G27),0,'Map and Results'!$E$15^2*ACOS((D9^2+'Map and Results'!$E$15^2-'Map and Results'!G27^2)/(2*D9*'Map and Results'!$E$15))+'Map and Results'!G27^2*ACOS((D9^2-'Map and Results'!$E$15^2+'Map and Results'!G27^2)/(2*D9*'Map and Results'!G27))-0.5*SQRT((-D9+'Map and Results'!$E$15+'Map and Results'!G27)*(D9+'Map and Results'!$E$15-'Map and Results'!G27)*(D9-'Map and Results'!$E$15+'Map and Results'!G27)*(D9+'Map and Results'!$E$15+'Map and Results'!G27))))</f>
        <v>1686.6131819528755</v>
      </c>
      <c r="K9" s="4">
        <f ca="1">IF(E9&lt;=ABS('Map and Results'!$E$16-'Map and Results'!G27),'Map and Results'!H27,IF(E9&gt;=('Map and Results'!$E$16+'Map and Results'!G27),0,'Map and Results'!$E$16^2*ACOS((E9^2+'Map and Results'!$E$16^2-'Map and Results'!G27^2)/(2*E9*'Map and Results'!$E$16))+'Map and Results'!G27^2*ACOS((E9^2-'Map and Results'!$E$16^2+'Map and Results'!G27^2)/(2*E9*'Map and Results'!G27))-0.5*SQRT((-E9+'Map and Results'!$E$16+'Map and Results'!G27)*(E9+'Map and Results'!$E$16-'Map and Results'!G27)*(E9-'Map and Results'!$E$16+'Map and Results'!G27)*(E9+'Map and Results'!$E$16+'Map and Results'!G27))))</f>
        <v>0</v>
      </c>
      <c r="L9">
        <f ca="1">'Map and Results'!H27-SUM(I9:K9)</f>
        <v>6167.3684520216075</v>
      </c>
      <c r="N9" s="9">
        <f t="shared" si="0"/>
        <v>7853.981633974483</v>
      </c>
    </row>
    <row r="10" spans="1:14" ht="12.75" customHeight="1">
      <c r="A10" s="96"/>
      <c r="B10" s="7">
        <v>6</v>
      </c>
      <c r="C10">
        <f ca="1">IF('Map and Results'!B28=0,0,SQRT(('Map and Results'!$B$14-'Map and Results'!D28)^2+('Map and Results'!$C$14-'Map and Results'!E28)^2))</f>
        <v>193.59221449295714</v>
      </c>
      <c r="D10">
        <f ca="1">IF('Map and Results'!B28=0,0,SQRT(('Map and Results'!$B$15-'Map and Results'!D28)^2+('Map and Results'!$C$15-'Map and Results'!E28)^2))</f>
        <v>131.49907908687874</v>
      </c>
      <c r="E10">
        <f ca="1">IF('Map and Results'!B28=0,0,SQRT(('Map and Results'!$B$16-'Map and Results'!D28)^2+('Map and Results'!$C$16-'Map and Results'!E28)^2))</f>
        <v>92.079910266617688</v>
      </c>
      <c r="G10" s="96"/>
      <c r="H10" s="7">
        <v>6</v>
      </c>
      <c r="I10" s="4">
        <f ca="1">IF(C10&lt;=ABS('Map and Results'!$E$14-'Map and Results'!G28),'Map and Results'!H28,IF(C10&gt;=('Map and Results'!$E$14+'Map and Results'!G28),0,'Map and Results'!$E$14^2*ACOS((C10^2+'Map and Results'!$E$14^2-'Map and Results'!G28^2)/(2*C10*'Map and Results'!$E$14))+'Map and Results'!G28^2*ACOS((C10^2-'Map and Results'!$E$14^2+'Map and Results'!G28^2)/(2*C10*'Map and Results'!G28))-0.5*SQRT((-C10+'Map and Results'!$E$14+'Map and Results'!G28)*(C10+'Map and Results'!$E$14-'Map and Results'!G28)*(C10-'Map and Results'!$E$14+'Map and Results'!G28)*(C10+'Map and Results'!$E$14+'Map and Results'!G28))))</f>
        <v>0</v>
      </c>
      <c r="J10" s="4">
        <f ca="1">IF(D10&lt;=ABS('Map and Results'!$E$15-'Map and Results'!G28),'Map and Results'!H28,IF(D10&gt;=('Map and Results'!$E$15+'Map and Results'!G28),0,'Map and Results'!$E$15^2*ACOS((D10^2+'Map and Results'!$E$15^2-'Map and Results'!G28^2)/(2*D10*'Map and Results'!$E$15))+'Map and Results'!G28^2*ACOS((D10^2-'Map and Results'!$E$15^2+'Map and Results'!G28^2)/(2*D10*'Map and Results'!G28))-0.5*SQRT((-D10+'Map and Results'!$E$15+'Map and Results'!G28)*(D10+'Map and Results'!$E$15-'Map and Results'!G28)*(D10-'Map and Results'!$E$15+'Map and Results'!G28)*(D10+'Map and Results'!$E$15+'Map and Results'!G28))))</f>
        <v>0</v>
      </c>
      <c r="K10" s="4">
        <f ca="1">IF(E10&lt;=ABS('Map and Results'!$E$16-'Map and Results'!G28),'Map and Results'!H28,IF(E10&gt;=('Map and Results'!$E$16+'Map and Results'!G28),0,'Map and Results'!$E$16^2*ACOS((E10^2+'Map and Results'!$E$16^2-'Map and Results'!G28^2)/(2*E10*'Map and Results'!$E$16))+'Map and Results'!G28^2*ACOS((E10^2-'Map and Results'!$E$16^2+'Map and Results'!G28^2)/(2*E10*'Map and Results'!G28))-0.5*SQRT((-E10+'Map and Results'!$E$16+'Map and Results'!G28)*(E10+'Map and Results'!$E$16-'Map and Results'!G28)*(E10-'Map and Results'!$E$16+'Map and Results'!G28)*(E10+'Map and Results'!$E$16+'Map and Results'!G28))))</f>
        <v>727.77004911391214</v>
      </c>
      <c r="L10">
        <f ca="1">'Map and Results'!H28-SUM(I10:K10)</f>
        <v>7126.2115848605708</v>
      </c>
      <c r="N10" s="9">
        <f t="shared" si="0"/>
        <v>7853.981633974483</v>
      </c>
    </row>
    <row r="11" spans="1:14">
      <c r="A11" s="96"/>
      <c r="B11" s="7">
        <v>7</v>
      </c>
      <c r="C11">
        <f ca="1">IF('Map and Results'!B29=0,0,SQRT(('Map and Results'!$B$14-'Map and Results'!D29)^2+('Map and Results'!$C$14-'Map and Results'!E29)^2))</f>
        <v>147.41573513819046</v>
      </c>
      <c r="D11">
        <f ca="1">IF('Map and Results'!B29=0,0,SQRT(('Map and Results'!$B$15-'Map and Results'!D29)^2+('Map and Results'!$C$15-'Map and Results'!E29)^2))</f>
        <v>106.64460285466627</v>
      </c>
      <c r="E11">
        <f ca="1">IF('Map and Results'!B29=0,0,SQRT(('Map and Results'!$B$16-'Map and Results'!D29)^2+('Map and Results'!$C$16-'Map and Results'!E29)^2))</f>
        <v>47.187980340235193</v>
      </c>
      <c r="G11" s="96"/>
      <c r="H11" s="7">
        <v>7</v>
      </c>
      <c r="I11" s="4">
        <f ca="1">IF(C11&lt;=ABS('Map and Results'!$E$14-'Map and Results'!G29),'Map and Results'!H29,IF(C11&gt;=('Map and Results'!$E$14+'Map and Results'!G29),0,'Map and Results'!$E$14^2*ACOS((C11^2+'Map and Results'!$E$14^2-'Map and Results'!G29^2)/(2*C11*'Map and Results'!$E$14))+'Map and Results'!G29^2*ACOS((C11^2-'Map and Results'!$E$14^2+'Map and Results'!G29^2)/(2*C11*'Map and Results'!G29))-0.5*SQRT((-C11+'Map and Results'!$E$14+'Map and Results'!G29)*(C11+'Map and Results'!$E$14-'Map and Results'!G29)*(C11-'Map and Results'!$E$14+'Map and Results'!G29)*(C11+'Map and Results'!$E$14+'Map and Results'!G29))))</f>
        <v>0</v>
      </c>
      <c r="J11" s="4">
        <f ca="1">IF(D11&lt;=ABS('Map and Results'!$E$15-'Map and Results'!G29),'Map and Results'!H29,IF(D11&gt;=('Map and Results'!$E$15+'Map and Results'!G29),0,'Map and Results'!$E$15^2*ACOS((D11^2+'Map and Results'!$E$15^2-'Map and Results'!G29^2)/(2*D11*'Map and Results'!$E$15))+'Map and Results'!G29^2*ACOS((D11^2-'Map and Results'!$E$15^2+'Map and Results'!G29^2)/(2*D11*'Map and Results'!G29))-0.5*SQRT((-D11+'Map and Results'!$E$15+'Map and Results'!G29)*(D11+'Map and Results'!$E$15-'Map and Results'!G29)*(D11-'Map and Results'!$E$15+'Map and Results'!G29)*(D11+'Map and Results'!$E$15+'Map and Results'!G29))))</f>
        <v>0</v>
      </c>
      <c r="K11" s="4">
        <f ca="1">IF(E11&lt;=ABS('Map and Results'!$E$16-'Map and Results'!G29),'Map and Results'!H29,IF(E11&gt;=('Map and Results'!$E$16+'Map and Results'!G29),0,'Map and Results'!$E$16^2*ACOS((E11^2+'Map and Results'!$E$16^2-'Map and Results'!G29^2)/(2*E11*'Map and Results'!$E$16))+'Map and Results'!G29^2*ACOS((E11^2-'Map and Results'!$E$16^2+'Map and Results'!G29^2)/(2*E11*'Map and Results'!G29))-0.5*SQRT((-E11+'Map and Results'!$E$16+'Map and Results'!G29)*(E11+'Map and Results'!$E$16-'Map and Results'!G29)*(E11-'Map and Results'!$E$16+'Map and Results'!G29)*(E11+'Map and Results'!$E$16+'Map and Results'!G29))))</f>
        <v>2024.933445118633</v>
      </c>
      <c r="L11">
        <f ca="1">'Map and Results'!H29-SUM(I11:K11)</f>
        <v>802.49994311218074</v>
      </c>
      <c r="N11" s="9">
        <f t="shared" si="0"/>
        <v>2827.4333882308138</v>
      </c>
    </row>
    <row r="12" spans="1:14">
      <c r="A12" s="96"/>
      <c r="B12" s="7">
        <v>8</v>
      </c>
      <c r="C12">
        <f ca="1">IF('Map and Results'!B30=0,0,SQRT(('Map and Results'!$B$14-'Map and Results'!D30)^2+('Map and Results'!$C$14-'Map and Results'!E30)^2))</f>
        <v>78.898324394857326</v>
      </c>
      <c r="D12">
        <f ca="1">IF('Map and Results'!B30=0,0,SQRT(('Map and Results'!$B$15-'Map and Results'!D30)^2+('Map and Results'!$C$15-'Map and Results'!E30)^2))</f>
        <v>290.56102562442464</v>
      </c>
      <c r="E12">
        <f ca="1">IF('Map and Results'!B30=0,0,SQRT(('Map and Results'!$B$16-'Map and Results'!D30)^2+('Map and Results'!$C$16-'Map and Results'!E30)^2))</f>
        <v>169.61022588276589</v>
      </c>
      <c r="G12" s="96"/>
      <c r="H12" s="7">
        <v>8</v>
      </c>
      <c r="I12" s="4">
        <f ca="1">IF(C12&lt;=ABS('Map and Results'!$E$14-'Map and Results'!G30),'Map and Results'!H30,IF(C12&gt;=('Map and Results'!$E$14+'Map and Results'!G30),0,'Map and Results'!$E$14^2*ACOS((C12^2+'Map and Results'!$E$14^2-'Map and Results'!G30^2)/(2*C12*'Map and Results'!$E$14))+'Map and Results'!G30^2*ACOS((C12^2-'Map and Results'!$E$14^2+'Map and Results'!G30^2)/(2*C12*'Map and Results'!G30))-0.5*SQRT((-C12+'Map and Results'!$E$14+'Map and Results'!G30)*(C12+'Map and Results'!$E$14-'Map and Results'!G30)*(C12-'Map and Results'!$E$14+'Map and Results'!G30)*(C12+'Map and Results'!$E$14+'Map and Results'!G30))))</f>
        <v>638.78151238795363</v>
      </c>
      <c r="J12" s="4">
        <f ca="1">IF(D12&lt;=ABS('Map and Results'!$E$15-'Map and Results'!G30),'Map and Results'!H30,IF(D12&gt;=('Map and Results'!$E$15+'Map and Results'!G30),0,'Map and Results'!$E$15^2*ACOS((D12^2+'Map and Results'!$E$15^2-'Map and Results'!G30^2)/(2*D12*'Map and Results'!$E$15))+'Map and Results'!G30^2*ACOS((D12^2-'Map and Results'!$E$15^2+'Map and Results'!G30^2)/(2*D12*'Map and Results'!G30))-0.5*SQRT((-D12+'Map and Results'!$E$15+'Map and Results'!G30)*(D12+'Map and Results'!$E$15-'Map and Results'!G30)*(D12-'Map and Results'!$E$15+'Map and Results'!G30)*(D12+'Map and Results'!$E$15+'Map and Results'!G30))))</f>
        <v>0</v>
      </c>
      <c r="K12" s="4">
        <f ca="1">IF(E12&lt;=ABS('Map and Results'!$E$16-'Map and Results'!G30),'Map and Results'!H30,IF(E12&gt;=('Map and Results'!$E$16+'Map and Results'!G30),0,'Map and Results'!$E$16^2*ACOS((E12^2+'Map and Results'!$E$16^2-'Map and Results'!G30^2)/(2*E12*'Map and Results'!$E$16))+'Map and Results'!G30^2*ACOS((E12^2-'Map and Results'!$E$16^2+'Map and Results'!G30^2)/(2*E12*'Map and Results'!G30))-0.5*SQRT((-E12+'Map and Results'!$E$16+'Map and Results'!G30)*(E12+'Map and Results'!$E$16-'Map and Results'!G30)*(E12-'Map and Results'!$E$16+'Map and Results'!G30)*(E12+'Map and Results'!$E$16+'Map and Results'!G30))))</f>
        <v>0</v>
      </c>
      <c r="L12">
        <f ca="1">'Map and Results'!H30-SUM(I12:K12)</f>
        <v>617.85554904796368</v>
      </c>
      <c r="N12" s="9">
        <f t="shared" si="0"/>
        <v>1256.6370614359173</v>
      </c>
    </row>
    <row r="13" spans="1:14" ht="12.95" customHeight="1">
      <c r="A13" s="96"/>
      <c r="B13" s="7">
        <v>9</v>
      </c>
      <c r="C13">
        <f ca="1">IF('Map and Results'!B31=0,0,SQRT(('Map and Results'!$B$14-'Map and Results'!D31)^2+('Map and Results'!$C$14-'Map and Results'!E31)^2))</f>
        <v>154.69885855807686</v>
      </c>
      <c r="D13">
        <f ca="1">IF('Map and Results'!B31=0,0,SQRT(('Map and Results'!$B$15-'Map and Results'!D31)^2+('Map and Results'!$C$15-'Map and Results'!E31)^2))</f>
        <v>176.57850688324049</v>
      </c>
      <c r="E13">
        <f ca="1">IF('Map and Results'!B31=0,0,SQRT(('Map and Results'!$B$16-'Map and Results'!D31)^2+('Map and Results'!$C$16-'Map and Results'!E31)^2))</f>
        <v>70.09952460881378</v>
      </c>
      <c r="G13" s="96"/>
      <c r="H13" s="7">
        <v>9</v>
      </c>
      <c r="I13" s="4">
        <f ca="1">IF(C13&lt;=ABS('Map and Results'!$E$14-'Map and Results'!G31),'Map and Results'!H31,IF(C13&gt;=('Map and Results'!$E$14+'Map and Results'!G31),0,'Map and Results'!$E$14^2*ACOS((C13^2+'Map and Results'!$E$14^2-'Map and Results'!G31^2)/(2*C13*'Map and Results'!$E$14))+'Map and Results'!G31^2*ACOS((C13^2-'Map and Results'!$E$14^2+'Map and Results'!G31^2)/(2*C13*'Map and Results'!G31))-0.5*SQRT((-C13+'Map and Results'!$E$14+'Map and Results'!G31)*(C13+'Map and Results'!$E$14-'Map and Results'!G31)*(C13-'Map and Results'!$E$14+'Map and Results'!G31)*(C13+'Map and Results'!$E$14+'Map and Results'!G31))))</f>
        <v>0</v>
      </c>
      <c r="J13" s="4">
        <f ca="1">IF(D13&lt;=ABS('Map and Results'!$E$15-'Map and Results'!G31),'Map and Results'!H31,IF(D13&gt;=('Map and Results'!$E$15+'Map and Results'!G31),0,'Map and Results'!$E$15^2*ACOS((D13^2+'Map and Results'!$E$15^2-'Map and Results'!G31^2)/(2*D13*'Map and Results'!$E$15))+'Map and Results'!G31^2*ACOS((D13^2-'Map and Results'!$E$15^2+'Map and Results'!G31^2)/(2*D13*'Map and Results'!G31))-0.5*SQRT((-D13+'Map and Results'!$E$15+'Map and Results'!G31)*(D13+'Map and Results'!$E$15-'Map and Results'!G31)*(D13-'Map and Results'!$E$15+'Map and Results'!G31)*(D13+'Map and Results'!$E$15+'Map and Results'!G31))))</f>
        <v>0</v>
      </c>
      <c r="K13" s="4">
        <f ca="1">IF(E13&lt;=ABS('Map and Results'!$E$16-'Map and Results'!G31),'Map and Results'!H31,IF(E13&gt;=('Map and Results'!$E$16+'Map and Results'!G31),0,'Map and Results'!$E$16^2*ACOS((E13^2+'Map and Results'!$E$16^2-'Map and Results'!G31^2)/(2*E13*'Map and Results'!$E$16))+'Map and Results'!G31^2*ACOS((E13^2-'Map and Results'!$E$16^2+'Map and Results'!G31^2)/(2*E13*'Map and Results'!G31))-0.5*SQRT((-E13+'Map and Results'!$E$16+'Map and Results'!G31)*(E13+'Map and Results'!$E$16-'Map and Results'!G31)*(E13-'Map and Results'!$E$16+'Map and Results'!G31)*(E13+'Map and Results'!$E$16+'Map and Results'!G31))))</f>
        <v>707.50849452717284</v>
      </c>
      <c r="L13">
        <f ca="1">'Map and Results'!H31-SUM(I13:K13)</f>
        <v>2119.9248937036409</v>
      </c>
      <c r="N13" s="9">
        <f t="shared" si="0"/>
        <v>2827.4333882308138</v>
      </c>
    </row>
    <row r="14" spans="1:14">
      <c r="A14" s="96"/>
      <c r="B14" s="7">
        <v>10</v>
      </c>
      <c r="C14">
        <f ca="1">IF('Map and Results'!B32=0,0,SQRT(('Map and Results'!$B$14-'Map and Results'!D32)^2+('Map and Results'!$C$14-'Map and Results'!E32)^2))</f>
        <v>57.301471336474854</v>
      </c>
      <c r="D14">
        <f ca="1">IF('Map and Results'!B32=0,0,SQRT(('Map and Results'!$B$15-'Map and Results'!D32)^2+('Map and Results'!$C$15-'Map and Results'!E32)^2))</f>
        <v>168.50069596842079</v>
      </c>
      <c r="E14">
        <f ca="1">IF('Map and Results'!B32=0,0,SQRT(('Map and Results'!$B$16-'Map and Results'!D32)^2+('Map and Results'!$C$16-'Map and Results'!E32)^2))</f>
        <v>44.718276494790338</v>
      </c>
      <c r="G14" s="96"/>
      <c r="H14" s="7">
        <v>10</v>
      </c>
      <c r="I14" s="4">
        <f ca="1">IF(C14&lt;=ABS('Map and Results'!$E$14-'Map and Results'!G32),'Map and Results'!H32,IF(C14&gt;=('Map and Results'!$E$14+'Map and Results'!G32),0,'Map and Results'!$E$14^2*ACOS((C14^2+'Map and Results'!$E$14^2-'Map and Results'!G32^2)/(2*C14*'Map and Results'!$E$14))+'Map and Results'!G32^2*ACOS((C14^2-'Map and Results'!$E$14^2+'Map and Results'!G32^2)/(2*C14*'Map and Results'!G32))-0.5*SQRT((-C14+'Map and Results'!$E$14+'Map and Results'!G32)*(C14+'Map and Results'!$E$14-'Map and Results'!G32)*(C14-'Map and Results'!$E$14+'Map and Results'!G32)*(C14+'Map and Results'!$E$14+'Map and Results'!G32))))</f>
        <v>2590.9368389852953</v>
      </c>
      <c r="J14" s="4">
        <f ca="1">IF(D14&lt;=ABS('Map and Results'!$E$15-'Map and Results'!G32),'Map and Results'!H32,IF(D14&gt;=('Map and Results'!$E$15+'Map and Results'!G32),0,'Map and Results'!$E$15^2*ACOS((D14^2+'Map and Results'!$E$15^2-'Map and Results'!G32^2)/(2*D14*'Map and Results'!$E$15))+'Map and Results'!G32^2*ACOS((D14^2-'Map and Results'!$E$15^2+'Map and Results'!G32^2)/(2*D14*'Map and Results'!G32))-0.5*SQRT((-D14+'Map and Results'!$E$15+'Map and Results'!G32)*(D14+'Map and Results'!$E$15-'Map and Results'!G32)*(D14-'Map and Results'!$E$15+'Map and Results'!G32)*(D14+'Map and Results'!$E$15+'Map and Results'!G32))))</f>
        <v>0</v>
      </c>
      <c r="K14" s="4">
        <f ca="1">IF(E14&lt;=ABS('Map and Results'!$E$16-'Map and Results'!G32),'Map and Results'!H32,IF(E14&gt;=('Map and Results'!$E$16+'Map and Results'!G32),0,'Map and Results'!$E$16^2*ACOS((E14^2+'Map and Results'!$E$16^2-'Map and Results'!G32^2)/(2*E14*'Map and Results'!$E$16))+'Map and Results'!G32^2*ACOS((E14^2-'Map and Results'!$E$16^2+'Map and Results'!G32^2)/(2*E14*'Map and Results'!G32))-0.5*SQRT((-E14+'Map and Results'!$E$16+'Map and Results'!G32)*(E14+'Map and Results'!$E$16-'Map and Results'!G32)*(E14-'Map and Results'!$E$16+'Map and Results'!G32)*(E14+'Map and Results'!$E$16+'Map and Results'!G32))))</f>
        <v>2169.6371971891522</v>
      </c>
      <c r="L14">
        <f ca="1">'Map and Results'!H32-SUM(I14:K14)</f>
        <v>-1933.1406479436337</v>
      </c>
      <c r="N14" s="9">
        <f t="shared" si="0"/>
        <v>2827.4333882308138</v>
      </c>
    </row>
    <row r="15" spans="1:14">
      <c r="A15" s="96"/>
      <c r="B15" s="7">
        <v>11</v>
      </c>
      <c r="C15">
        <f ca="1">IF('Map and Results'!B33=0,0,SQRT(('Map and Results'!$B$14-'Map and Results'!D33)^2+('Map and Results'!$C$14-'Map and Results'!E33)^2))</f>
        <v>41.395524401439239</v>
      </c>
      <c r="D15">
        <f ca="1">IF('Map and Results'!B33=0,0,SQRT(('Map and Results'!$B$15-'Map and Results'!D33)^2+('Map and Results'!$C$15-'Map and Results'!E33)^2))</f>
        <v>217.88295995400895</v>
      </c>
      <c r="E15">
        <f ca="1">IF('Map and Results'!B33=0,0,SQRT(('Map and Results'!$B$16-'Map and Results'!D33)^2+('Map and Results'!$C$16-'Map and Results'!E33)^2))</f>
        <v>130.75295861784096</v>
      </c>
      <c r="G15" s="96"/>
      <c r="H15" s="7">
        <v>11</v>
      </c>
      <c r="I15" s="4">
        <f ca="1">IF(C15&lt;=ABS('Map and Results'!$E$14-'Map and Results'!G33),'Map and Results'!H33,IF(C15&gt;=('Map and Results'!$E$14+'Map and Results'!G33),0,'Map and Results'!$E$14^2*ACOS((C15^2+'Map and Results'!$E$14^2-'Map and Results'!G33^2)/(2*C15*'Map and Results'!$E$14))+'Map and Results'!G33^2*ACOS((C15^2-'Map and Results'!$E$14^2+'Map and Results'!G33^2)/(2*C15*'Map and Results'!G33))-0.5*SQRT((-C15+'Map and Results'!$E$14+'Map and Results'!G33)*(C15+'Map and Results'!$E$14-'Map and Results'!G33)*(C15-'Map and Results'!$E$14+'Map and Results'!G33)*(C15+'Map and Results'!$E$14+'Map and Results'!G33))))</f>
        <v>2827.4333882308138</v>
      </c>
      <c r="J15" s="4">
        <f ca="1">IF(D15&lt;=ABS('Map and Results'!$E$15-'Map and Results'!G33),'Map and Results'!H33,IF(D15&gt;=('Map and Results'!$E$15+'Map and Results'!G33),0,'Map and Results'!$E$15^2*ACOS((D15^2+'Map and Results'!$E$15^2-'Map and Results'!G33^2)/(2*D15*'Map and Results'!$E$15))+'Map and Results'!G33^2*ACOS((D15^2-'Map and Results'!$E$15^2+'Map and Results'!G33^2)/(2*D15*'Map and Results'!G33))-0.5*SQRT((-D15+'Map and Results'!$E$15+'Map and Results'!G33)*(D15+'Map and Results'!$E$15-'Map and Results'!G33)*(D15-'Map and Results'!$E$15+'Map and Results'!G33)*(D15+'Map and Results'!$E$15+'Map and Results'!G33))))</f>
        <v>0</v>
      </c>
      <c r="K15" s="4">
        <f ca="1">IF(E15&lt;=ABS('Map and Results'!$E$16-'Map and Results'!G33),'Map and Results'!H33,IF(E15&gt;=('Map and Results'!$E$16+'Map and Results'!G33),0,'Map and Results'!$E$16^2*ACOS((E15^2+'Map and Results'!$E$16^2-'Map and Results'!G33^2)/(2*E15*'Map and Results'!$E$16))+'Map and Results'!G33^2*ACOS((E15^2-'Map and Results'!$E$16^2+'Map and Results'!G33^2)/(2*E15*'Map and Results'!G33))-0.5*SQRT((-E15+'Map and Results'!$E$16+'Map and Results'!G33)*(E15+'Map and Results'!$E$16-'Map and Results'!G33)*(E15-'Map and Results'!$E$16+'Map and Results'!G33)*(E15+'Map and Results'!$E$16+'Map and Results'!G33))))</f>
        <v>0</v>
      </c>
      <c r="L15">
        <f ca="1">'Map and Results'!H33-SUM(I15:K15)</f>
        <v>0</v>
      </c>
      <c r="N15" s="9">
        <f t="shared" si="0"/>
        <v>2827.4333882308138</v>
      </c>
    </row>
    <row r="16" spans="1:14">
      <c r="A16" s="96"/>
      <c r="B16" s="7">
        <v>12</v>
      </c>
      <c r="C16">
        <f ca="1">IF('Map and Results'!B34=0,0,SQRT(('Map and Results'!$B$14-'Map and Results'!D34)^2+('Map and Results'!$C$14-'Map and Results'!E34)^2))</f>
        <v>181.25323410195017</v>
      </c>
      <c r="D16">
        <f ca="1">IF('Map and Results'!B34=0,0,SQRT(('Map and Results'!$B$15-'Map and Results'!D34)^2+('Map and Results'!$C$15-'Map and Results'!E34)^2))</f>
        <v>37.436969842871846</v>
      </c>
      <c r="E16">
        <f ca="1">IF('Map and Results'!B34=0,0,SQRT(('Map and Results'!$B$16-'Map and Results'!D34)^2+('Map and Results'!$C$16-'Map and Results'!E34)^2))</f>
        <v>102.2833876673665</v>
      </c>
      <c r="G16" s="96"/>
      <c r="H16" s="7">
        <v>12</v>
      </c>
      <c r="I16" s="4">
        <f ca="1">IF(C16&lt;=ABS('Map and Results'!$E$14-'Map and Results'!G34),'Map and Results'!H34,IF(C16&gt;=('Map and Results'!$E$14+'Map and Results'!G34),0,'Map and Results'!$E$14^2*ACOS((C16^2+'Map and Results'!$E$14^2-'Map and Results'!G34^2)/(2*C16*'Map and Results'!$E$14))+'Map and Results'!G34^2*ACOS((C16^2-'Map and Results'!$E$14^2+'Map and Results'!G34^2)/(2*C16*'Map and Results'!G34))-0.5*SQRT((-C16+'Map and Results'!$E$14+'Map and Results'!G34)*(C16+'Map and Results'!$E$14-'Map and Results'!G34)*(C16-'Map and Results'!$E$14+'Map and Results'!G34)*(C16+'Map and Results'!$E$14+'Map and Results'!G34))))</f>
        <v>0</v>
      </c>
      <c r="J16" s="4">
        <f ca="1">IF(D16&lt;=ABS('Map and Results'!$E$15-'Map and Results'!G34),'Map and Results'!H34,IF(D16&gt;=('Map and Results'!$E$15+'Map and Results'!G34),0,'Map and Results'!$E$15^2*ACOS((D16^2+'Map and Results'!$E$15^2-'Map and Results'!G34^2)/(2*D16*'Map and Results'!$E$15))+'Map and Results'!G34^2*ACOS((D16^2-'Map and Results'!$E$15^2+'Map and Results'!G34^2)/(2*D16*'Map and Results'!G34))-0.5*SQRT((-D16+'Map and Results'!$E$15+'Map and Results'!G34)*(D16+'Map and Results'!$E$15-'Map and Results'!G34)*(D16-'Map and Results'!$E$15+'Map and Results'!G34)*(D16+'Map and Results'!$E$15+'Map and Results'!G34))))</f>
        <v>1064.2551133564853</v>
      </c>
      <c r="K16" s="4">
        <f ca="1">IF(E16&lt;=ABS('Map and Results'!$E$16-'Map and Results'!G34),'Map and Results'!H34,IF(E16&gt;=('Map and Results'!$E$16+'Map and Results'!G34),0,'Map and Results'!$E$16^2*ACOS((E16^2+'Map and Results'!$E$16^2-'Map and Results'!G34^2)/(2*E16*'Map and Results'!$E$16))+'Map and Results'!G34^2*ACOS((E16^2-'Map and Results'!$E$16^2+'Map and Results'!G34^2)/(2*E16*'Map and Results'!G34))-0.5*SQRT((-E16+'Map and Results'!$E$16+'Map and Results'!G34)*(E16+'Map and Results'!$E$16-'Map and Results'!G34)*(E16-'Map and Results'!$E$16+'Map and Results'!G34)*(E16+'Map and Results'!$E$16+'Map and Results'!G34))))</f>
        <v>0</v>
      </c>
      <c r="L16">
        <f ca="1">'Map and Results'!H34-SUM(I16:K16)</f>
        <v>192.38194807943205</v>
      </c>
      <c r="N16" s="9">
        <f t="shared" si="0"/>
        <v>1256.6370614359173</v>
      </c>
    </row>
    <row r="17" spans="1:14" ht="12.75" customHeight="1">
      <c r="A17" s="96"/>
      <c r="B17" s="7">
        <v>13</v>
      </c>
      <c r="C17">
        <f ca="1">IF('Map and Results'!B35=0,0,SQRT(('Map and Results'!$B$14-'Map and Results'!D35)^2+('Map and Results'!$C$14-'Map and Results'!E35)^2))</f>
        <v>215.15906144380349</v>
      </c>
      <c r="D17">
        <f ca="1">IF('Map and Results'!B35=0,0,SQRT(('Map and Results'!$B$15-'Map and Results'!D35)^2+('Map and Results'!$C$15-'Map and Results'!E35)^2))</f>
        <v>14.930002771956291</v>
      </c>
      <c r="E17">
        <f ca="1">IF('Map and Results'!B35=0,0,SQRT(('Map and Results'!$B$16-'Map and Results'!D35)^2+('Map and Results'!$C$16-'Map and Results'!E35)^2))</f>
        <v>136.38319431064116</v>
      </c>
      <c r="G17" s="96"/>
      <c r="H17" s="7">
        <v>13</v>
      </c>
      <c r="I17" s="4">
        <f ca="1">IF(C17&lt;=ABS('Map and Results'!$E$14-'Map and Results'!G35),'Map and Results'!H35,IF(C17&gt;=('Map and Results'!$E$14+'Map and Results'!G35),0,'Map and Results'!$E$14^2*ACOS((C17^2+'Map and Results'!$E$14^2-'Map and Results'!G35^2)/(2*C17*'Map and Results'!$E$14))+'Map and Results'!G35^2*ACOS((C17^2-'Map and Results'!$E$14^2+'Map and Results'!G35^2)/(2*C17*'Map and Results'!G35))-0.5*SQRT((-C17+'Map and Results'!$E$14+'Map and Results'!G35)*(C17+'Map and Results'!$E$14-'Map and Results'!G35)*(C17-'Map and Results'!$E$14+'Map and Results'!G35)*(C17+'Map and Results'!$E$14+'Map and Results'!G35))))</f>
        <v>0</v>
      </c>
      <c r="J17" s="4">
        <f ca="1">IF(D17&lt;=ABS('Map and Results'!$E$15-'Map and Results'!G35),'Map and Results'!H35,IF(D17&gt;=('Map and Results'!$E$15+'Map and Results'!G35),0,'Map and Results'!$E$15^2*ACOS((D17^2+'Map and Results'!$E$15^2-'Map and Results'!G35^2)/(2*D17*'Map and Results'!$E$15))+'Map and Results'!G35^2*ACOS((D17^2-'Map and Results'!$E$15^2+'Map and Results'!G35^2)/(2*D17*'Map and Results'!G35))-0.5*SQRT((-D17+'Map and Results'!$E$15+'Map and Results'!G35)*(D17+'Map and Results'!$E$15-'Map and Results'!G35)*(D17-'Map and Results'!$E$15+'Map and Results'!G35)*(D17+'Map and Results'!$E$15+'Map and Results'!G35))))</f>
        <v>2827.4333882308138</v>
      </c>
      <c r="K17" s="4">
        <f ca="1">IF(E17&lt;=ABS('Map and Results'!$E$16-'Map and Results'!G35),'Map and Results'!H35,IF(E17&gt;=('Map and Results'!$E$16+'Map and Results'!G35),0,'Map and Results'!$E$16^2*ACOS((E17^2+'Map and Results'!$E$16^2-'Map and Results'!G35^2)/(2*E17*'Map and Results'!$E$16))+'Map and Results'!G35^2*ACOS((E17^2-'Map and Results'!$E$16^2+'Map and Results'!G35^2)/(2*E17*'Map and Results'!G35))-0.5*SQRT((-E17+'Map and Results'!$E$16+'Map and Results'!G35)*(E17+'Map and Results'!$E$16-'Map and Results'!G35)*(E17-'Map and Results'!$E$16+'Map and Results'!G35)*(E17+'Map and Results'!$E$16+'Map and Results'!G35))))</f>
        <v>0</v>
      </c>
      <c r="L17">
        <f ca="1">'Map and Results'!H35-SUM(I17:K17)</f>
        <v>0</v>
      </c>
      <c r="N17" s="9">
        <f t="shared" si="0"/>
        <v>2827.4333882308138</v>
      </c>
    </row>
    <row r="18" spans="1:14">
      <c r="A18" s="96"/>
      <c r="B18" s="7">
        <v>14</v>
      </c>
      <c r="C18">
        <f ca="1">IF('Map and Results'!B36=0,0,SQRT(('Map and Results'!$B$14-'Map and Results'!D36)^2+('Map and Results'!$C$14-'Map and Results'!E36)^2))</f>
        <v>204.60963234012198</v>
      </c>
      <c r="D18">
        <f ca="1">IF('Map and Results'!B36=0,0,SQRT(('Map and Results'!$B$15-'Map and Results'!D36)^2+('Map and Results'!$C$15-'Map and Results'!E36)^2))</f>
        <v>50.922822318294962</v>
      </c>
      <c r="E18">
        <f ca="1">IF('Map and Results'!B36=0,0,SQRT(('Map and Results'!$B$16-'Map and Results'!D36)^2+('Map and Results'!$C$16-'Map and Results'!E36)^2))</f>
        <v>114.02294876649579</v>
      </c>
      <c r="G18" s="96"/>
      <c r="H18" s="7">
        <v>14</v>
      </c>
      <c r="I18" s="4">
        <f ca="1">IF(C18&lt;=ABS('Map and Results'!$E$14-'Map and Results'!G36),'Map and Results'!H36,IF(C18&gt;=('Map and Results'!$E$14+'Map and Results'!G36),0,'Map and Results'!$E$14^2*ACOS((C18^2+'Map and Results'!$E$14^2-'Map and Results'!G36^2)/(2*C18*'Map and Results'!$E$14))+'Map and Results'!G36^2*ACOS((C18^2-'Map and Results'!$E$14^2+'Map and Results'!G36^2)/(2*C18*'Map and Results'!G36))-0.5*SQRT((-C18+'Map and Results'!$E$14+'Map and Results'!G36)*(C18+'Map and Results'!$E$14-'Map and Results'!G36)*(C18-'Map and Results'!$E$14+'Map and Results'!G36)*(C18+'Map and Results'!$E$14+'Map and Results'!G36))))</f>
        <v>0</v>
      </c>
      <c r="J18" s="4">
        <f ca="1">IF(D18&lt;=ABS('Map and Results'!$E$15-'Map and Results'!G36),'Map and Results'!H36,IF(D18&gt;=('Map and Results'!$E$15+'Map and Results'!G36),0,'Map and Results'!$E$15^2*ACOS((D18^2+'Map and Results'!$E$15^2-'Map and Results'!G36^2)/(2*D18*'Map and Results'!$E$15))+'Map and Results'!G36^2*ACOS((D18^2-'Map and Results'!$E$15^2+'Map and Results'!G36^2)/(2*D18*'Map and Results'!G36))-0.5*SQRT((-D18+'Map and Results'!$E$15+'Map and Results'!G36)*(D18+'Map and Results'!$E$15-'Map and Results'!G36)*(D18-'Map and Results'!$E$15+'Map and Results'!G36)*(D18+'Map and Results'!$E$15+'Map and Results'!G36))))</f>
        <v>538.7727285080166</v>
      </c>
      <c r="K18" s="4">
        <f ca="1">IF(E18&lt;=ABS('Map and Results'!$E$16-'Map and Results'!G36),'Map and Results'!H36,IF(E18&gt;=('Map and Results'!$E$16+'Map and Results'!G36),0,'Map and Results'!$E$16^2*ACOS((E18^2+'Map and Results'!$E$16^2-'Map and Results'!G36^2)/(2*E18*'Map and Results'!$E$16))+'Map and Results'!G36^2*ACOS((E18^2-'Map and Results'!$E$16^2+'Map and Results'!G36^2)/(2*E18*'Map and Results'!G36))-0.5*SQRT((-E18+'Map and Results'!$E$16+'Map and Results'!G36)*(E18+'Map and Results'!$E$16-'Map and Results'!G36)*(E18-'Map and Results'!$E$16+'Map and Results'!G36)*(E18+'Map and Results'!$E$16+'Map and Results'!G36))))</f>
        <v>0</v>
      </c>
      <c r="L18">
        <f ca="1">'Map and Results'!H36-SUM(I18:K18)</f>
        <v>717.8643329279007</v>
      </c>
      <c r="N18" s="9">
        <f t="shared" si="0"/>
        <v>1256.6370614359173</v>
      </c>
    </row>
    <row r="19" spans="1:14">
      <c r="A19" s="96"/>
      <c r="B19" s="7">
        <v>15</v>
      </c>
      <c r="C19">
        <f ca="1">IF('Map and Results'!B37=0,0,SQRT(('Map and Results'!$B$14-'Map and Results'!D37)^2+('Map and Results'!$C$14-'Map and Results'!E37)^2))</f>
        <v>103.43772271712572</v>
      </c>
      <c r="D19">
        <f ca="1">IF('Map and Results'!B37=0,0,SQRT(('Map and Results'!$B$15-'Map and Results'!D37)^2+('Map and Results'!$C$15-'Map and Results'!E37)^2))</f>
        <v>151.06306378376038</v>
      </c>
      <c r="E19">
        <f ca="1">IF('Map and Results'!B37=0,0,SQRT(('Map and Results'!$B$16-'Map and Results'!D37)^2+('Map and Results'!$C$16-'Map and Results'!E37)^2))</f>
        <v>14.024517867541519</v>
      </c>
      <c r="G19" s="96"/>
      <c r="H19" s="7">
        <v>15</v>
      </c>
      <c r="I19" s="4">
        <f ca="1">IF(C19&lt;=ABS('Map and Results'!$E$14-'Map and Results'!G37),'Map and Results'!H37,IF(C19&gt;=('Map and Results'!$E$14+'Map and Results'!G37),0,'Map and Results'!$E$14^2*ACOS((C19^2+'Map and Results'!$E$14^2-'Map and Results'!G37^2)/(2*C19*'Map and Results'!$E$14))+'Map and Results'!G37^2*ACOS((C19^2-'Map and Results'!$E$14^2+'Map and Results'!G37^2)/(2*C19*'Map and Results'!G37))-0.5*SQRT((-C19+'Map and Results'!$E$14+'Map and Results'!G37)*(C19+'Map and Results'!$E$14-'Map and Results'!G37)*(C19-'Map and Results'!$E$14+'Map and Results'!G37)*(C19+'Map and Results'!$E$14+'Map and Results'!G37))))</f>
        <v>0</v>
      </c>
      <c r="J19" s="4">
        <f ca="1">IF(D19&lt;=ABS('Map and Results'!$E$15-'Map and Results'!G37),'Map and Results'!H37,IF(D19&gt;=('Map and Results'!$E$15+'Map and Results'!G37),0,'Map and Results'!$E$15^2*ACOS((D19^2+'Map and Results'!$E$15^2-'Map and Results'!G37^2)/(2*D19*'Map and Results'!$E$15))+'Map and Results'!G37^2*ACOS((D19^2-'Map and Results'!$E$15^2+'Map and Results'!G37^2)/(2*D19*'Map and Results'!G37))-0.5*SQRT((-D19+'Map and Results'!$E$15+'Map and Results'!G37)*(D19+'Map and Results'!$E$15-'Map and Results'!G37)*(D19-'Map and Results'!$E$15+'Map and Results'!G37)*(D19+'Map and Results'!$E$15+'Map and Results'!G37))))</f>
        <v>0</v>
      </c>
      <c r="K19" s="4">
        <f ca="1">IF(E19&lt;=ABS('Map and Results'!$E$16-'Map and Results'!G37),'Map and Results'!H37,IF(E19&gt;=('Map and Results'!$E$16+'Map and Results'!G37),0,'Map and Results'!$E$16^2*ACOS((E19^2+'Map and Results'!$E$16^2-'Map and Results'!G37^2)/(2*E19*'Map and Results'!$E$16))+'Map and Results'!G37^2*ACOS((E19^2-'Map and Results'!$E$16^2+'Map and Results'!G37^2)/(2*E19*'Map and Results'!G37))-0.5*SQRT((-E19+'Map and Results'!$E$16+'Map and Results'!G37)*(E19+'Map and Results'!$E$16-'Map and Results'!G37)*(E19-'Map and Results'!$E$16+'Map and Results'!G37)*(E19+'Map and Results'!$E$16+'Map and Results'!G37))))</f>
        <v>1256.6370614359173</v>
      </c>
      <c r="L19">
        <f ca="1">'Map and Results'!H37-SUM(I19:K19)</f>
        <v>0</v>
      </c>
      <c r="N19" s="9">
        <f t="shared" si="0"/>
        <v>1256.6370614359173</v>
      </c>
    </row>
    <row r="20" spans="1:14">
      <c r="A20" s="96"/>
      <c r="B20" s="7">
        <v>16</v>
      </c>
      <c r="C20">
        <f ca="1">IF('Map and Results'!B38=0,0,SQRT(('Map and Results'!$B$14-'Map and Results'!D38)^2+('Map and Results'!$C$14-'Map and Results'!E38)^2))</f>
        <v>97.025596116393942</v>
      </c>
      <c r="D20">
        <f ca="1">IF('Map and Results'!B38=0,0,SQRT(('Map and Results'!$B$15-'Map and Results'!D38)^2+('Map and Results'!$C$15-'Map and Results'!E38)^2))</f>
        <v>145.01765854013158</v>
      </c>
      <c r="E20">
        <f ca="1">IF('Map and Results'!B38=0,0,SQRT(('Map and Results'!$B$16-'Map and Results'!D38)^2+('Map and Results'!$C$16-'Map and Results'!E38)^2))</f>
        <v>6.1695043938385741</v>
      </c>
      <c r="G20" s="96"/>
      <c r="H20" s="7">
        <v>16</v>
      </c>
      <c r="I20" s="4">
        <f ca="1">IF(C20&lt;=ABS('Map and Results'!$E$14-'Map and Results'!G38),'Map and Results'!H38,IF(C20&gt;=('Map and Results'!$E$14+'Map and Results'!G38),0,'Map and Results'!$E$14^2*ACOS((C20^2+'Map and Results'!$E$14^2-'Map and Results'!G38^2)/(2*C20*'Map and Results'!$E$14))+'Map and Results'!G38^2*ACOS((C20^2-'Map and Results'!$E$14^2+'Map and Results'!G38^2)/(2*C20*'Map and Results'!G38))-0.5*SQRT((-C20+'Map and Results'!$E$14+'Map and Results'!G38)*(C20+'Map and Results'!$E$14-'Map and Results'!G38)*(C20-'Map and Results'!$E$14+'Map and Results'!G38)*(C20+'Map and Results'!$E$14+'Map and Results'!G38))))</f>
        <v>38.116695321128077</v>
      </c>
      <c r="J20" s="4">
        <f ca="1">IF(D20&lt;=ABS('Map and Results'!$E$15-'Map and Results'!G38),'Map and Results'!H38,IF(D20&gt;=('Map and Results'!$E$15+'Map and Results'!G38),0,'Map and Results'!$E$15^2*ACOS((D20^2+'Map and Results'!$E$15^2-'Map and Results'!G38^2)/(2*D20*'Map and Results'!$E$15))+'Map and Results'!G38^2*ACOS((D20^2-'Map and Results'!$E$15^2+'Map and Results'!G38^2)/(2*D20*'Map and Results'!G38))-0.5*SQRT((-D20+'Map and Results'!$E$15+'Map and Results'!G38)*(D20+'Map and Results'!$E$15-'Map and Results'!G38)*(D20-'Map and Results'!$E$15+'Map and Results'!G38)*(D20+'Map and Results'!$E$15+'Map and Results'!G38))))</f>
        <v>0</v>
      </c>
      <c r="K20" s="4">
        <f ca="1">IF(E20&lt;=ABS('Map and Results'!$E$16-'Map and Results'!G38),'Map and Results'!H38,IF(E20&gt;=('Map and Results'!$E$16+'Map and Results'!G38),0,'Map and Results'!$E$16^2*ACOS((E20^2+'Map and Results'!$E$16^2-'Map and Results'!G38^2)/(2*E20*'Map and Results'!$E$16))+'Map and Results'!G38^2*ACOS((E20^2-'Map and Results'!$E$16^2+'Map and Results'!G38^2)/(2*E20*'Map and Results'!G38))-0.5*SQRT((-E20+'Map and Results'!$E$16+'Map and Results'!G38)*(E20+'Map and Results'!$E$16-'Map and Results'!G38)*(E20-'Map and Results'!$E$16+'Map and Results'!G38)*(E20+'Map and Results'!$E$16+'Map and Results'!G38))))</f>
        <v>1256.6370614359173</v>
      </c>
      <c r="L20">
        <f ca="1">'Map and Results'!H38-SUM(I20:K20)</f>
        <v>-38.116695321127963</v>
      </c>
      <c r="N20" s="9">
        <f t="shared" si="0"/>
        <v>1256.6370614359173</v>
      </c>
    </row>
    <row r="21" spans="1:14" ht="12.95" customHeight="1">
      <c r="A21" s="96"/>
      <c r="B21" s="7">
        <v>17</v>
      </c>
      <c r="C21">
        <f ca="1">IF('Map and Results'!B39=0,0,SQRT(('Map and Results'!$B$14-'Map and Results'!D39)^2+('Map and Results'!$C$14-'Map and Results'!E39)^2))</f>
        <v>59.505825802785324</v>
      </c>
      <c r="D21">
        <f ca="1">IF('Map and Results'!B39=0,0,SQRT(('Map and Results'!$B$15-'Map and Results'!D39)^2+('Map and Results'!$C$15-'Map and Results'!E39)^2))</f>
        <v>209.37763091708433</v>
      </c>
      <c r="E21">
        <f ca="1">IF('Map and Results'!B39=0,0,SQRT(('Map and Results'!$B$16-'Map and Results'!D39)^2+('Map and Results'!$C$16-'Map and Results'!E39)^2))</f>
        <v>73.794573558485368</v>
      </c>
      <c r="G21" s="96"/>
      <c r="H21" s="7">
        <v>17</v>
      </c>
      <c r="I21" s="4">
        <f ca="1">IF(C21&lt;=ABS('Map and Results'!$E$14-'Map and Results'!G39),'Map and Results'!H39,IF(C21&gt;=('Map and Results'!$E$14+'Map and Results'!G39),0,'Map and Results'!$E$14^2*ACOS((C21^2+'Map and Results'!$E$14^2-'Map and Results'!G39^2)/(2*C21*'Map and Results'!$E$14))+'Map and Results'!G39^2*ACOS((C21^2-'Map and Results'!$E$14^2+'Map and Results'!G39^2)/(2*C21*'Map and Results'!G39))-0.5*SQRT((-C21+'Map and Results'!$E$14+'Map and Results'!G39)*(C21+'Map and Results'!$E$14-'Map and Results'!G39)*(C21-'Map and Results'!$E$14+'Map and Results'!G39)*(C21+'Map and Results'!$E$14+'Map and Results'!G39))))</f>
        <v>1256.6370614359173</v>
      </c>
      <c r="J21" s="4">
        <f ca="1">IF(D21&lt;=ABS('Map and Results'!$E$15-'Map and Results'!G39),'Map and Results'!H39,IF(D21&gt;=('Map and Results'!$E$15+'Map and Results'!G39),0,'Map and Results'!$E$15^2*ACOS((D21^2+'Map and Results'!$E$15^2-'Map and Results'!G39^2)/(2*D21*'Map and Results'!$E$15))+'Map and Results'!G39^2*ACOS((D21^2-'Map and Results'!$E$15^2+'Map and Results'!G39^2)/(2*D21*'Map and Results'!G39))-0.5*SQRT((-D21+'Map and Results'!$E$15+'Map and Results'!G39)*(D21+'Map and Results'!$E$15-'Map and Results'!G39)*(D21-'Map and Results'!$E$15+'Map and Results'!G39)*(D21+'Map and Results'!$E$15+'Map and Results'!G39))))</f>
        <v>0</v>
      </c>
      <c r="K21" s="4">
        <f ca="1">IF(E21&lt;=ABS('Map and Results'!$E$16-'Map and Results'!G39),'Map and Results'!H39,IF(E21&gt;=('Map and Results'!$E$16+'Map and Results'!G39),0,'Map and Results'!$E$16^2*ACOS((E21^2+'Map and Results'!$E$16^2-'Map and Results'!G39^2)/(2*E21*'Map and Results'!$E$16))+'Map and Results'!G39^2*ACOS((E21^2-'Map and Results'!$E$16^2+'Map and Results'!G39^2)/(2*E21*'Map and Results'!G39))-0.5*SQRT((-E21+'Map and Results'!$E$16+'Map and Results'!G39)*(E21+'Map and Results'!$E$16-'Map and Results'!G39)*(E21-'Map and Results'!$E$16+'Map and Results'!G39)*(E21+'Map and Results'!$E$16+'Map and Results'!G39))))</f>
        <v>109.66519397781849</v>
      </c>
      <c r="L21">
        <f ca="1">'Map and Results'!H39-SUM(I21:K21)</f>
        <v>-109.66519397781849</v>
      </c>
      <c r="N21" s="9">
        <f t="shared" si="0"/>
        <v>1256.6370614359173</v>
      </c>
    </row>
    <row r="22" spans="1:14">
      <c r="A22" s="96"/>
      <c r="B22" s="7">
        <v>18</v>
      </c>
      <c r="C22">
        <f ca="1">IF('Map and Results'!B40=0,0,SQRT(('Map and Results'!$B$14-'Map and Results'!D40)^2+('Map and Results'!$C$14-'Map and Results'!E40)^2))</f>
        <v>100.92703691334397</v>
      </c>
      <c r="D22">
        <f ca="1">IF('Map and Results'!B40=0,0,SQRT(('Map and Results'!$B$15-'Map and Results'!D40)^2+('Map and Results'!$C$15-'Map and Results'!E40)^2))</f>
        <v>258.43950333826683</v>
      </c>
      <c r="E22">
        <f ca="1">IF('Map and Results'!B40=0,0,SQRT(('Map and Results'!$B$16-'Map and Results'!D40)^2+('Map and Results'!$C$16-'Map and Results'!E40)^2))</f>
        <v>119.31845530153986</v>
      </c>
      <c r="G22" s="96"/>
      <c r="H22" s="7">
        <v>18</v>
      </c>
      <c r="I22" s="4">
        <f ca="1">IF(C22&lt;=ABS('Map and Results'!$E$14-'Map and Results'!G40),'Map and Results'!H40,IF(C22&gt;=('Map and Results'!$E$14+'Map and Results'!G40),0,'Map and Results'!$E$14^2*ACOS((C22^2+'Map and Results'!$E$14^2-'Map and Results'!G40^2)/(2*C22*'Map and Results'!$E$14))+'Map and Results'!G40^2*ACOS((C22^2-'Map and Results'!$E$14^2+'Map and Results'!G40^2)/(2*C22*'Map and Results'!G40))-0.5*SQRT((-C22+'Map and Results'!$E$14+'Map and Results'!G40)*(C22+'Map and Results'!$E$14-'Map and Results'!G40)*(C22-'Map and Results'!$E$14+'Map and Results'!G40)*(C22+'Map and Results'!$E$14+'Map and Results'!G40))))</f>
        <v>0</v>
      </c>
      <c r="J22" s="4">
        <f ca="1">IF(D22&lt;=ABS('Map and Results'!$E$15-'Map and Results'!G40),'Map and Results'!H40,IF(D22&gt;=('Map and Results'!$E$15+'Map and Results'!G40),0,'Map and Results'!$E$15^2*ACOS((D22^2+'Map and Results'!$E$15^2-'Map and Results'!G40^2)/(2*D22*'Map and Results'!$E$15))+'Map and Results'!G40^2*ACOS((D22^2-'Map and Results'!$E$15^2+'Map and Results'!G40^2)/(2*D22*'Map and Results'!G40))-0.5*SQRT((-D22+'Map and Results'!$E$15+'Map and Results'!G40)*(D22+'Map and Results'!$E$15-'Map and Results'!G40)*(D22-'Map and Results'!$E$15+'Map and Results'!G40)*(D22+'Map and Results'!$E$15+'Map and Results'!G40))))</f>
        <v>0</v>
      </c>
      <c r="K22" s="4">
        <f ca="1">IF(E22&lt;=ABS('Map and Results'!$E$16-'Map and Results'!G40),'Map and Results'!H40,IF(E22&gt;=('Map and Results'!$E$16+'Map and Results'!G40),0,'Map and Results'!$E$16^2*ACOS((E22^2+'Map and Results'!$E$16^2-'Map and Results'!G40^2)/(2*E22*'Map and Results'!$E$16))+'Map and Results'!G40^2*ACOS((E22^2-'Map and Results'!$E$16^2+'Map and Results'!G40^2)/(2*E22*'Map and Results'!G40))-0.5*SQRT((-E22+'Map and Results'!$E$16+'Map and Results'!G40)*(E22+'Map and Results'!$E$16-'Map and Results'!G40)*(E22-'Map and Results'!$E$16+'Map and Results'!G40)*(E22+'Map and Results'!$E$16+'Map and Results'!G40))))</f>
        <v>0</v>
      </c>
      <c r="L22">
        <f ca="1">'Map and Results'!H40-SUM(I22:K22)</f>
        <v>1256.6370614359173</v>
      </c>
      <c r="N22" s="9">
        <f t="shared" si="0"/>
        <v>1256.6370614359173</v>
      </c>
    </row>
    <row r="23" spans="1:14">
      <c r="A23" s="96"/>
      <c r="B23" s="7">
        <v>19</v>
      </c>
      <c r="C23">
        <f ca="1">IF('Map and Results'!B41=0,0,SQRT(('Map and Results'!$B$14-'Map and Results'!D41)^2+('Map and Results'!$C$14-'Map and Results'!E41)^2))</f>
        <v>124.72928668820423</v>
      </c>
      <c r="D23">
        <f ca="1">IF('Map and Results'!B41=0,0,SQRT(('Map and Results'!$B$15-'Map and Results'!D41)^2+('Map and Results'!$C$15-'Map and Results'!E41)^2))</f>
        <v>98.700130067890086</v>
      </c>
      <c r="E23">
        <f ca="1">IF('Map and Results'!B41=0,0,SQRT(('Map and Results'!$B$16-'Map and Results'!D41)^2+('Map and Results'!$C$16-'Map and Results'!E41)^2))</f>
        <v>97.822761970555177</v>
      </c>
      <c r="G23" s="96"/>
      <c r="H23" s="7">
        <v>19</v>
      </c>
      <c r="I23" s="4">
        <f ca="1">IF(C23&lt;=ABS('Map and Results'!$E$14-'Map and Results'!G41),'Map and Results'!H41,IF(C23&gt;=('Map and Results'!$E$14+'Map and Results'!G41),0,'Map and Results'!$E$14^2*ACOS((C23^2+'Map and Results'!$E$14^2-'Map and Results'!G41^2)/(2*C23*'Map and Results'!$E$14))+'Map and Results'!G41^2*ACOS((C23^2-'Map and Results'!$E$14^2+'Map and Results'!G41^2)/(2*C23*'Map and Results'!G41))-0.5*SQRT((-C23+'Map and Results'!$E$14+'Map and Results'!G41)*(C23+'Map and Results'!$E$14-'Map and Results'!G41)*(C23-'Map and Results'!$E$14+'Map and Results'!G41)*(C23+'Map and Results'!$E$14+'Map and Results'!G41))))</f>
        <v>0</v>
      </c>
      <c r="J23" s="4">
        <f ca="1">IF(D23&lt;=ABS('Map and Results'!$E$15-'Map and Results'!G41),'Map and Results'!H41,IF(D23&gt;=('Map and Results'!$E$15+'Map and Results'!G41),0,'Map and Results'!$E$15^2*ACOS((D23^2+'Map and Results'!$E$15^2-'Map and Results'!G41^2)/(2*D23*'Map and Results'!$E$15))+'Map and Results'!G41^2*ACOS((D23^2-'Map and Results'!$E$15^2+'Map and Results'!G41^2)/(2*D23*'Map and Results'!G41))-0.5*SQRT((-D23+'Map and Results'!$E$15+'Map and Results'!G41)*(D23+'Map and Results'!$E$15-'Map and Results'!G41)*(D23-'Map and Results'!$E$15+'Map and Results'!G41)*(D23+'Map and Results'!$E$15+'Map and Results'!G41))))</f>
        <v>0</v>
      </c>
      <c r="K23" s="4">
        <f ca="1">IF(E23&lt;=ABS('Map and Results'!$E$16-'Map and Results'!G41),'Map and Results'!H41,IF(E23&gt;=('Map and Results'!$E$16+'Map and Results'!G41),0,'Map and Results'!$E$16^2*ACOS((E23^2+'Map and Results'!$E$16^2-'Map and Results'!G41^2)/(2*E23*'Map and Results'!$E$16))+'Map and Results'!G41^2*ACOS((E23^2-'Map and Results'!$E$16^2+'Map and Results'!G41^2)/(2*E23*'Map and Results'!G41))-0.5*SQRT((-E23+'Map and Results'!$E$16+'Map and Results'!G41)*(E23+'Map and Results'!$E$16-'Map and Results'!G41)*(E23-'Map and Results'!$E$16+'Map and Results'!G41)*(E23+'Map and Results'!$E$16+'Map and Results'!G41))))</f>
        <v>0</v>
      </c>
      <c r="L23">
        <f ca="1">'Map and Results'!H41-SUM(I23:K23)</f>
        <v>1256.6370614359173</v>
      </c>
      <c r="N23" s="9">
        <f t="shared" si="0"/>
        <v>1256.6370614359173</v>
      </c>
    </row>
    <row r="24" spans="1:14" ht="12.75" customHeight="1">
      <c r="A24" s="96"/>
      <c r="B24" s="7">
        <v>20</v>
      </c>
      <c r="C24">
        <f ca="1">IF('Map and Results'!B42=0,0,SQRT(('Map and Results'!$B$14-'Map and Results'!D42)^2+('Map and Results'!$C$14-'Map and Results'!E42)^2))</f>
        <v>100.40524217381846</v>
      </c>
      <c r="D24">
        <f ca="1">IF('Map and Results'!B42=0,0,SQRT(('Map and Results'!$B$15-'Map and Results'!D42)^2+('Map and Results'!$C$15-'Map and Results'!E42)^2))</f>
        <v>247.16289169784423</v>
      </c>
      <c r="E24">
        <f ca="1">IF('Map and Results'!B42=0,0,SQRT(('Map and Results'!$B$16-'Map and Results'!D42)^2+('Map and Results'!$C$16-'Map and Results'!E42)^2))</f>
        <v>107.88201223369262</v>
      </c>
      <c r="G24" s="96"/>
      <c r="H24" s="7">
        <v>20</v>
      </c>
      <c r="I24" s="4">
        <f ca="1">IF(C24&lt;=ABS('Map and Results'!$E$14-'Map and Results'!G42),'Map and Results'!H42,IF(C24&gt;=('Map and Results'!$E$14+'Map and Results'!G42),0,'Map and Results'!$E$14^2*ACOS((C24^2+'Map and Results'!$E$14^2-'Map and Results'!G42^2)/(2*C24*'Map and Results'!$E$14))+'Map and Results'!G42^2*ACOS((C24^2-'Map and Results'!$E$14^2+'Map and Results'!G42^2)/(2*C24*'Map and Results'!G42))-0.5*SQRT((-C24+'Map and Results'!$E$14+'Map and Results'!G42)*(C24+'Map and Results'!$E$14-'Map and Results'!G42)*(C24-'Map and Results'!$E$14+'Map and Results'!G42)*(C24+'Map and Results'!$E$14+'Map and Results'!G42))))</f>
        <v>0</v>
      </c>
      <c r="J24" s="4">
        <f ca="1">IF(D24&lt;=ABS('Map and Results'!$E$15-'Map and Results'!G42),'Map and Results'!H42,IF(D24&gt;=('Map and Results'!$E$15+'Map and Results'!G42),0,'Map and Results'!$E$15^2*ACOS((D24^2+'Map and Results'!$E$15^2-'Map and Results'!G42^2)/(2*D24*'Map and Results'!$E$15))+'Map and Results'!G42^2*ACOS((D24^2-'Map and Results'!$E$15^2+'Map and Results'!G42^2)/(2*D24*'Map and Results'!G42))-0.5*SQRT((-D24+'Map and Results'!$E$15+'Map and Results'!G42)*(D24+'Map and Results'!$E$15-'Map and Results'!G42)*(D24-'Map and Results'!$E$15+'Map and Results'!G42)*(D24+'Map and Results'!$E$15+'Map and Results'!G42))))</f>
        <v>0</v>
      </c>
      <c r="K24" s="4">
        <f ca="1">IF(E24&lt;=ABS('Map and Results'!$E$16-'Map and Results'!G42),'Map and Results'!H42,IF(E24&gt;=('Map and Results'!$E$16+'Map and Results'!G42),0,'Map and Results'!$E$16^2*ACOS((E24^2+'Map and Results'!$E$16^2-'Map and Results'!G42^2)/(2*E24*'Map and Results'!$E$16))+'Map and Results'!G42^2*ACOS((E24^2-'Map and Results'!$E$16^2+'Map and Results'!G42^2)/(2*E24*'Map and Results'!G42))-0.5*SQRT((-E24+'Map and Results'!$E$16+'Map and Results'!G42)*(E24+'Map and Results'!$E$16-'Map and Results'!G42)*(E24-'Map and Results'!$E$16+'Map and Results'!G42)*(E24+'Map and Results'!$E$16+'Map and Results'!G42))))</f>
        <v>0</v>
      </c>
      <c r="L24">
        <f ca="1">'Map and Results'!H42-SUM(I24:K24)</f>
        <v>1256.6370614359173</v>
      </c>
      <c r="N24" s="9">
        <f t="shared" si="0"/>
        <v>1256.6370614359173</v>
      </c>
    </row>
    <row r="25" spans="1:14">
      <c r="B25" s="7">
        <v>21</v>
      </c>
      <c r="C25">
        <f ca="1">IF('Map and Results'!B43=0,0,SQRT(('Map and Results'!$B$14-'Map and Results'!D43)^2+('Map and Results'!$C$14-'Map and Results'!E43)^2))</f>
        <v>81.05533862684122</v>
      </c>
      <c r="D25">
        <f ca="1">IF('Map and Results'!B43=0,0,SQRT(('Map and Results'!$B$15-'Map and Results'!D43)^2+('Map and Results'!$C$15-'Map and Results'!E43)^2))</f>
        <v>157.39068476195177</v>
      </c>
      <c r="E25">
        <f ca="1">IF('Map and Results'!B43=0,0,SQRT(('Map and Results'!$B$16-'Map and Results'!D43)^2+('Map and Results'!$C$16-'Map and Results'!E43)^2))</f>
        <v>109.53399706226408</v>
      </c>
      <c r="H25" s="7">
        <v>21</v>
      </c>
      <c r="I25" s="4">
        <f ca="1">IF(C25&lt;=ABS('Map and Results'!$E$14-'Map and Results'!G43),'Map and Results'!H43,IF(C25&gt;=('Map and Results'!$E$14+'Map and Results'!G43),0,'Map and Results'!$E$14^2*ACOS((C25^2+'Map and Results'!$E$14^2-'Map and Results'!G43^2)/(2*C25*'Map and Results'!$E$14))+'Map and Results'!G43^2*ACOS((C25^2-'Map and Results'!$E$14^2+'Map and Results'!G43^2)/(2*C25*'Map and Results'!G43))-0.5*SQRT((-C25+'Map and Results'!$E$14+'Map and Results'!G43)*(C25+'Map and Results'!$E$14-'Map and Results'!G43)*(C25-'Map and Results'!$E$14+'Map and Results'!G43)*(C25+'Map and Results'!$E$14+'Map and Results'!G43))))</f>
        <v>3300.9552005821415</v>
      </c>
      <c r="J25" s="4">
        <f ca="1">IF(D25&lt;=ABS('Map and Results'!$E$15-'Map and Results'!G43),'Map and Results'!H43,IF(D25&gt;=('Map and Results'!$E$15+'Map and Results'!G43),0,'Map and Results'!$E$15^2*ACOS((D25^2+'Map and Results'!$E$15^2-'Map and Results'!G43^2)/(2*D25*'Map and Results'!$E$15))+'Map and Results'!G43^2*ACOS((D25^2-'Map and Results'!$E$15^2+'Map and Results'!G43^2)/(2*D25*'Map and Results'!G43))-0.5*SQRT((-D25+'Map and Results'!$E$15+'Map and Results'!G43)*(D25+'Map and Results'!$E$15-'Map and Results'!G43)*(D25-'Map and Results'!$E$15+'Map and Results'!G43)*(D25+'Map and Results'!$E$15+'Map and Results'!G43))))</f>
        <v>0</v>
      </c>
      <c r="K25" s="4">
        <f ca="1">IF(E25&lt;=ABS('Map and Results'!$E$16-'Map and Results'!G43),'Map and Results'!H43,IF(E25&gt;=('Map and Results'!$E$16+'Map and Results'!G43),0,'Map and Results'!$E$16^2*ACOS((E25^2+'Map and Results'!$E$16^2-'Map and Results'!G43^2)/(2*E25*'Map and Results'!$E$16))+'Map and Results'!G43^2*ACOS((E25^2-'Map and Results'!$E$16^2+'Map and Results'!G43^2)/(2*E25*'Map and Results'!G43))-0.5*SQRT((-E25+'Map and Results'!$E$16+'Map and Results'!G43)*(E25+'Map and Results'!$E$16-'Map and Results'!G43)*(E25-'Map and Results'!$E$16+'Map and Results'!G43)*(E25+'Map and Results'!$E$16+'Map and Results'!G43))))</f>
        <v>3.1305135822990451</v>
      </c>
      <c r="L25">
        <f ca="1">'Map and Results'!H43-SUM(I25:K25)</f>
        <v>4549.895919810042</v>
      </c>
      <c r="N25" s="9">
        <f t="shared" si="0"/>
        <v>7853.981633974483</v>
      </c>
    </row>
    <row r="26" spans="1:14">
      <c r="B26" s="7">
        <v>22</v>
      </c>
      <c r="C26">
        <f ca="1">IF('Map and Results'!B44=0,0,SQRT(('Map and Results'!$B$14-'Map and Results'!D44)^2+('Map and Results'!$C$14-'Map and Results'!E44)^2))</f>
        <v>181.97250455894695</v>
      </c>
      <c r="D26">
        <f ca="1">IF('Map and Results'!B44=0,0,SQRT(('Map and Results'!$B$15-'Map and Results'!D44)^2+('Map and Results'!$C$15-'Map and Results'!E44)^2))</f>
        <v>159.9763328349014</v>
      </c>
      <c r="E26">
        <f ca="1">IF('Map and Results'!B44=0,0,SQRT(('Map and Results'!$B$16-'Map and Results'!D44)^2+('Map and Results'!$C$16-'Map and Results'!E44)^2))</f>
        <v>86.114454819712506</v>
      </c>
      <c r="H26" s="7">
        <v>22</v>
      </c>
      <c r="I26" s="4">
        <f ca="1">IF(C26&lt;=ABS('Map and Results'!$E$14-'Map and Results'!G44),'Map and Results'!H44,IF(C26&gt;=('Map and Results'!$E$14+'Map and Results'!G44),0,'Map and Results'!$E$14^2*ACOS((C26^2+'Map and Results'!$E$14^2-'Map and Results'!G44^2)/(2*C26*'Map and Results'!$E$14))+'Map and Results'!G44^2*ACOS((C26^2-'Map and Results'!$E$14^2+'Map and Results'!G44^2)/(2*C26*'Map and Results'!G44))-0.5*SQRT((-C26+'Map and Results'!$E$14+'Map and Results'!G44)*(C26+'Map and Results'!$E$14-'Map and Results'!G44)*(C26-'Map and Results'!$E$14+'Map and Results'!G44)*(C26+'Map and Results'!$E$14+'Map and Results'!G44))))</f>
        <v>0</v>
      </c>
      <c r="J26" s="4">
        <f ca="1">IF(D26&lt;=ABS('Map and Results'!$E$15-'Map and Results'!G44),'Map and Results'!H44,IF(D26&gt;=('Map and Results'!$E$15+'Map and Results'!G44),0,'Map and Results'!$E$15^2*ACOS((D26^2+'Map and Results'!$E$15^2-'Map and Results'!G44^2)/(2*D26*'Map and Results'!$E$15))+'Map and Results'!G44^2*ACOS((D26^2-'Map and Results'!$E$15^2+'Map and Results'!G44^2)/(2*D26*'Map and Results'!G44))-0.5*SQRT((-D26+'Map and Results'!$E$15+'Map and Results'!G44)*(D26+'Map and Results'!$E$15-'Map and Results'!G44)*(D26-'Map and Results'!$E$15+'Map and Results'!G44)*(D26+'Map and Results'!$E$15+'Map and Results'!G44))))</f>
        <v>0</v>
      </c>
      <c r="K26" s="4">
        <f ca="1">IF(E26&lt;=ABS('Map and Results'!$E$16-'Map and Results'!G44),'Map and Results'!H44,IF(E26&gt;=('Map and Results'!$E$16+'Map and Results'!G44),0,'Map and Results'!$E$16^2*ACOS((E26^2+'Map and Results'!$E$16^2-'Map and Results'!G44^2)/(2*E26*'Map and Results'!$E$16))+'Map and Results'!G44^2*ACOS((E26^2-'Map and Results'!$E$16^2+'Map and Results'!G44^2)/(2*E26*'Map and Results'!G44))-0.5*SQRT((-E26+'Map and Results'!$E$16+'Map and Results'!G44)*(E26+'Map and Results'!$E$16-'Map and Results'!G44)*(E26-'Map and Results'!$E$16+'Map and Results'!G44)*(E26+'Map and Results'!$E$16+'Map and Results'!G44))))</f>
        <v>0</v>
      </c>
      <c r="L26">
        <f ca="1">'Map and Results'!H44-SUM(I26:K26)</f>
        <v>1256.6370614359173</v>
      </c>
      <c r="N26" s="9">
        <f t="shared" si="0"/>
        <v>1256.6370614359173</v>
      </c>
    </row>
    <row r="27" spans="1:14">
      <c r="B27" s="7">
        <v>23</v>
      </c>
      <c r="C27">
        <f ca="1">IF('Map and Results'!B45=0,0,SQRT(('Map and Results'!$B$14-'Map and Results'!D45)^2+('Map and Results'!$C$14-'Map and Results'!E45)^2))</f>
        <v>103.84433021419059</v>
      </c>
      <c r="D27">
        <f ca="1">IF('Map and Results'!B45=0,0,SQRT(('Map and Results'!$B$15-'Map and Results'!D45)^2+('Map and Results'!$C$15-'Map and Results'!E45)^2))</f>
        <v>232.44170303146129</v>
      </c>
      <c r="E27">
        <f ca="1">IF('Map and Results'!B45=0,0,SQRT(('Map and Results'!$B$16-'Map and Results'!D45)^2+('Map and Results'!$C$16-'Map and Results'!E45)^2))</f>
        <v>93.501443238756636</v>
      </c>
      <c r="H27" s="7">
        <v>23</v>
      </c>
      <c r="I27" s="4">
        <f ca="1">IF(C27&lt;=ABS('Map and Results'!$E$14-'Map and Results'!G45),'Map and Results'!H45,IF(C27&gt;=('Map and Results'!$E$14+'Map and Results'!G45),0,'Map and Results'!$E$14^2*ACOS((C27^2+'Map and Results'!$E$14^2-'Map and Results'!G45^2)/(2*C27*'Map and Results'!$E$14))+'Map and Results'!G45^2*ACOS((C27^2-'Map and Results'!$E$14^2+'Map and Results'!G45^2)/(2*C27*'Map and Results'!G45))-0.5*SQRT((-C27+'Map and Results'!$E$14+'Map and Results'!G45)*(C27+'Map and Results'!$E$14-'Map and Results'!G45)*(C27-'Map and Results'!$E$14+'Map and Results'!G45)*(C27+'Map and Results'!$E$14+'Map and Results'!G45))))</f>
        <v>0</v>
      </c>
      <c r="J27" s="4">
        <f ca="1">IF(D27&lt;=ABS('Map and Results'!$E$15-'Map and Results'!G45),'Map and Results'!H45,IF(D27&gt;=('Map and Results'!$E$15+'Map and Results'!G45),0,'Map and Results'!$E$15^2*ACOS((D27^2+'Map and Results'!$E$15^2-'Map and Results'!G45^2)/(2*D27*'Map and Results'!$E$15))+'Map and Results'!G45^2*ACOS((D27^2-'Map and Results'!$E$15^2+'Map and Results'!G45^2)/(2*D27*'Map and Results'!G45))-0.5*SQRT((-D27+'Map and Results'!$E$15+'Map and Results'!G45)*(D27+'Map and Results'!$E$15-'Map and Results'!G45)*(D27-'Map and Results'!$E$15+'Map and Results'!G45)*(D27+'Map and Results'!$E$15+'Map and Results'!G45))))</f>
        <v>0</v>
      </c>
      <c r="K27" s="4">
        <f ca="1">IF(E27&lt;=ABS('Map and Results'!$E$16-'Map and Results'!G45),'Map and Results'!H45,IF(E27&gt;=('Map and Results'!$E$16+'Map and Results'!G45),0,'Map and Results'!$E$16^2*ACOS((E27^2+'Map and Results'!$E$16^2-'Map and Results'!G45^2)/(2*E27*'Map and Results'!$E$16))+'Map and Results'!G45^2*ACOS((E27^2-'Map and Results'!$E$16^2+'Map and Results'!G45^2)/(2*E27*'Map and Results'!G45))-0.5*SQRT((-E27+'Map and Results'!$E$16+'Map and Results'!G45)*(E27+'Map and Results'!$E$16-'Map and Results'!G45)*(E27-'Map and Results'!$E$16+'Map and Results'!G45)*(E27+'Map and Results'!$E$16+'Map and Results'!G45))))</f>
        <v>0</v>
      </c>
      <c r="L27">
        <f ca="1">'Map and Results'!H45-SUM(I27:K27)</f>
        <v>1256.6370614359173</v>
      </c>
      <c r="N27" s="9">
        <f t="shared" si="0"/>
        <v>1256.6370614359173</v>
      </c>
    </row>
    <row r="28" spans="1:14">
      <c r="B28" s="7">
        <v>24</v>
      </c>
      <c r="C28">
        <f ca="1">IF('Map and Results'!B46=0,0,SQRT(('Map and Results'!$B$14-'Map and Results'!D46)^2+('Map and Results'!$C$14-'Map and Results'!E46)^2))</f>
        <v>128.92029289115689</v>
      </c>
      <c r="D28">
        <f ca="1">IF('Map and Results'!B46=0,0,SQRT(('Map and Results'!$B$15-'Map and Results'!D46)^2+('Map and Results'!$C$15-'Map and Results'!E46)^2))</f>
        <v>175.81327181545601</v>
      </c>
      <c r="E28">
        <f ca="1">IF('Map and Results'!B46=0,0,SQRT(('Map and Results'!$B$16-'Map and Results'!D46)^2+('Map and Results'!$C$16-'Map and Results'!E46)^2))</f>
        <v>51.64069352968162</v>
      </c>
      <c r="H28" s="7">
        <v>24</v>
      </c>
      <c r="I28" s="4">
        <f ca="1">IF(C28&lt;=ABS('Map and Results'!$E$14-'Map and Results'!G46),'Map and Results'!H46,IF(C28&gt;=('Map and Results'!$E$14+'Map and Results'!G46),0,'Map and Results'!$E$14^2*ACOS((C28^2+'Map and Results'!$E$14^2-'Map and Results'!G46^2)/(2*C28*'Map and Results'!$E$14))+'Map and Results'!G46^2*ACOS((C28^2-'Map and Results'!$E$14^2+'Map and Results'!G46^2)/(2*C28*'Map and Results'!G46))-0.5*SQRT((-C28+'Map and Results'!$E$14+'Map and Results'!G46)*(C28+'Map and Results'!$E$14-'Map and Results'!G46)*(C28-'Map and Results'!$E$14+'Map and Results'!G46)*(C28+'Map and Results'!$E$14+'Map and Results'!G46))))</f>
        <v>0</v>
      </c>
      <c r="J28" s="4">
        <f ca="1">IF(D28&lt;=ABS('Map and Results'!$E$15-'Map and Results'!G46),'Map and Results'!H46,IF(D28&gt;=('Map and Results'!$E$15+'Map and Results'!G46),0,'Map and Results'!$E$15^2*ACOS((D28^2+'Map and Results'!$E$15^2-'Map and Results'!G46^2)/(2*D28*'Map and Results'!$E$15))+'Map and Results'!G46^2*ACOS((D28^2-'Map and Results'!$E$15^2+'Map and Results'!G46^2)/(2*D28*'Map and Results'!G46))-0.5*SQRT((-D28+'Map and Results'!$E$15+'Map and Results'!G46)*(D28+'Map and Results'!$E$15-'Map and Results'!G46)*(D28-'Map and Results'!$E$15+'Map and Results'!G46)*(D28+'Map and Results'!$E$15+'Map and Results'!G46))))</f>
        <v>0</v>
      </c>
      <c r="K28" s="4">
        <f ca="1">IF(E28&lt;=ABS('Map and Results'!$E$16-'Map and Results'!G46),'Map and Results'!H46,IF(E28&gt;=('Map and Results'!$E$16+'Map and Results'!G46),0,'Map and Results'!$E$16^2*ACOS((E28^2+'Map and Results'!$E$16^2-'Map and Results'!G46^2)/(2*E28*'Map and Results'!$E$16))+'Map and Results'!G46^2*ACOS((E28^2-'Map and Results'!$E$16^2+'Map and Results'!G46^2)/(2*E28*'Map and Results'!G46))-0.5*SQRT((-E28+'Map and Results'!$E$16+'Map and Results'!G46)*(E28+'Map and Results'!$E$16-'Map and Results'!G46)*(E28-'Map and Results'!$E$16+'Map and Results'!G46)*(E28+'Map and Results'!$E$16+'Map and Results'!G46))))</f>
        <v>1759.0760326525699</v>
      </c>
      <c r="L28">
        <f ca="1">'Map and Results'!H46-SUM(I28:K28)</f>
        <v>1068.3573555782439</v>
      </c>
      <c r="N28" s="9">
        <f t="shared" si="0"/>
        <v>2827.4333882308138</v>
      </c>
    </row>
    <row r="29" spans="1:14">
      <c r="B29" s="7">
        <v>25</v>
      </c>
      <c r="C29">
        <f ca="1">IF('Map and Results'!B47=0,0,SQRT(('Map and Results'!$B$14-'Map and Results'!D47)^2+('Map and Results'!$C$14-'Map and Results'!E47)^2))</f>
        <v>192.55141319768006</v>
      </c>
      <c r="D29">
        <f ca="1">IF('Map and Results'!B47=0,0,SQRT(('Map and Results'!$B$15-'Map and Results'!D47)^2+('Map and Results'!$C$15-'Map and Results'!E47)^2))</f>
        <v>139.24033502128066</v>
      </c>
      <c r="E29">
        <f ca="1">IF('Map and Results'!B47=0,0,SQRT(('Map and Results'!$B$16-'Map and Results'!D47)^2+('Map and Results'!$C$16-'Map and Results'!E47)^2))</f>
        <v>190.707440320226</v>
      </c>
      <c r="H29" s="7">
        <v>25</v>
      </c>
      <c r="I29" s="4">
        <f ca="1">IF(C29&lt;=ABS('Map and Results'!$E$14-'Map and Results'!G47),'Map and Results'!H47,IF(C29&gt;=('Map and Results'!$E$14+'Map and Results'!G47),0,'Map and Results'!$E$14^2*ACOS((C29^2+'Map and Results'!$E$14^2-'Map and Results'!G47^2)/(2*C29*'Map and Results'!$E$14))+'Map and Results'!G47^2*ACOS((C29^2-'Map and Results'!$E$14^2+'Map and Results'!G47^2)/(2*C29*'Map and Results'!G47))-0.5*SQRT((-C29+'Map and Results'!$E$14+'Map and Results'!G47)*(C29+'Map and Results'!$E$14-'Map and Results'!G47)*(C29-'Map and Results'!$E$14+'Map and Results'!G47)*(C29+'Map and Results'!$E$14+'Map and Results'!G47))))</f>
        <v>0</v>
      </c>
      <c r="J29" s="4">
        <f ca="1">IF(D29&lt;=ABS('Map and Results'!$E$15-'Map and Results'!G47),'Map and Results'!H47,IF(D29&gt;=('Map and Results'!$E$15+'Map and Results'!G47),0,'Map and Results'!$E$15^2*ACOS((D29^2+'Map and Results'!$E$15^2-'Map and Results'!G47^2)/(2*D29*'Map and Results'!$E$15))+'Map and Results'!G47^2*ACOS((D29^2-'Map and Results'!$E$15^2+'Map and Results'!G47^2)/(2*D29*'Map and Results'!G47))-0.5*SQRT((-D29+'Map and Results'!$E$15+'Map and Results'!G47)*(D29+'Map and Results'!$E$15-'Map and Results'!G47)*(D29-'Map and Results'!$E$15+'Map and Results'!G47)*(D29+'Map and Results'!$E$15+'Map and Results'!G47))))</f>
        <v>0</v>
      </c>
      <c r="K29" s="4">
        <f ca="1">IF(E29&lt;=ABS('Map and Results'!$E$16-'Map and Results'!G47),'Map and Results'!H47,IF(E29&gt;=('Map and Results'!$E$16+'Map and Results'!G47),0,'Map and Results'!$E$16^2*ACOS((E29^2+'Map and Results'!$E$16^2-'Map and Results'!G47^2)/(2*E29*'Map and Results'!$E$16))+'Map and Results'!G47^2*ACOS((E29^2-'Map and Results'!$E$16^2+'Map and Results'!G47^2)/(2*E29*'Map and Results'!G47))-0.5*SQRT((-E29+'Map and Results'!$E$16+'Map and Results'!G47)*(E29+'Map and Results'!$E$16-'Map and Results'!G47)*(E29-'Map and Results'!$E$16+'Map and Results'!G47)*(E29+'Map and Results'!$E$16+'Map and Results'!G47))))</f>
        <v>0</v>
      </c>
      <c r="L29">
        <f ca="1">'Map and Results'!H47-SUM(I29:K29)</f>
        <v>7853.981633974483</v>
      </c>
      <c r="N29" s="9">
        <f t="shared" si="0"/>
        <v>7853.981633974483</v>
      </c>
    </row>
    <row r="30" spans="1:14" ht="12.75" customHeight="1">
      <c r="B30" s="7">
        <v>26</v>
      </c>
      <c r="C30">
        <f ca="1">IF('Map and Results'!B48=0,0,SQRT(('Map and Results'!$B$14-'Map and Results'!D48)^2+('Map and Results'!$C$14-'Map and Results'!E48)^2))</f>
        <v>0</v>
      </c>
      <c r="D30">
        <f ca="1">IF('Map and Results'!B48=0,0,SQRT(('Map and Results'!$B$15-'Map and Results'!D48)^2+('Map and Results'!$C$15-'Map and Results'!E48)^2))</f>
        <v>0</v>
      </c>
      <c r="E30">
        <f ca="1">IF('Map and Results'!B48=0,0,SQRT(('Map and Results'!$B$16-'Map and Results'!D48)^2+('Map and Results'!$C$16-'Map and Results'!E48)^2))</f>
        <v>0</v>
      </c>
      <c r="H30" s="7">
        <v>26</v>
      </c>
      <c r="I30" s="4">
        <f ca="1">IF(C30&lt;=ABS('Map and Results'!$E$14-'Map and Results'!G48),'Map and Results'!H48,IF(C30&gt;=('Map and Results'!$E$14+'Map and Results'!G48),0,'Map and Results'!$E$14^2*ACOS((C30^2+'Map and Results'!$E$14^2-'Map and Results'!G48^2)/(2*C30*'Map and Results'!$E$14))+'Map and Results'!G48^2*ACOS((C30^2-'Map and Results'!$E$14^2+'Map and Results'!G48^2)/(2*C30*'Map and Results'!G48))-0.5*SQRT((-C30+'Map and Results'!$E$14+'Map and Results'!G48)*(C30+'Map and Results'!$E$14-'Map and Results'!G48)*(C30-'Map and Results'!$E$14+'Map and Results'!G48)*(C30+'Map and Results'!$E$14+'Map and Results'!G48))))</f>
        <v>0</v>
      </c>
      <c r="J30" s="4">
        <f ca="1">IF(D30&lt;=ABS('Map and Results'!$E$15-'Map and Results'!G48),'Map and Results'!H48,IF(D30&gt;=('Map and Results'!$E$15+'Map and Results'!G48),0,'Map and Results'!$E$15^2*ACOS((D30^2+'Map and Results'!$E$15^2-'Map and Results'!G48^2)/(2*D30*'Map and Results'!$E$15))+'Map and Results'!G48^2*ACOS((D30^2-'Map and Results'!$E$15^2+'Map and Results'!G48^2)/(2*D30*'Map and Results'!G48))-0.5*SQRT((-D30+'Map and Results'!$E$15+'Map and Results'!G48)*(D30+'Map and Results'!$E$15-'Map and Results'!G48)*(D30-'Map and Results'!$E$15+'Map and Results'!G48)*(D30+'Map and Results'!$E$15+'Map and Results'!G48))))</f>
        <v>0</v>
      </c>
      <c r="K30" s="4">
        <f ca="1">IF(E30&lt;=ABS('Map and Results'!$E$16-'Map and Results'!G48),'Map and Results'!H48,IF(E30&gt;=('Map and Results'!$E$16+'Map and Results'!G48),0,'Map and Results'!$E$16^2*ACOS((E30^2+'Map and Results'!$E$16^2-'Map and Results'!G48^2)/(2*E30*'Map and Results'!$E$16))+'Map and Results'!G48^2*ACOS((E30^2-'Map and Results'!$E$16^2+'Map and Results'!G48^2)/(2*E30*'Map and Results'!G48))-0.5*SQRT((-E30+'Map and Results'!$E$16+'Map and Results'!G48)*(E30+'Map and Results'!$E$16-'Map and Results'!G48)*(E30-'Map and Results'!$E$16+'Map and Results'!G48)*(E30+'Map and Results'!$E$16+'Map and Results'!G48))))</f>
        <v>0</v>
      </c>
      <c r="L30">
        <f ca="1">'Map and Results'!H48-SUM(I30:K30)</f>
        <v>0</v>
      </c>
      <c r="N30" s="9">
        <f t="shared" si="0"/>
        <v>0</v>
      </c>
    </row>
    <row r="31" spans="1:14">
      <c r="B31" s="7">
        <v>27</v>
      </c>
      <c r="C31">
        <f ca="1">IF('Map and Results'!B49=0,0,SQRT(('Map and Results'!$B$14-'Map and Results'!D49)^2+('Map and Results'!$C$14-'Map and Results'!E49)^2))</f>
        <v>0</v>
      </c>
      <c r="D31">
        <f ca="1">IF('Map and Results'!B49=0,0,SQRT(('Map and Results'!$B$15-'Map and Results'!D49)^2+('Map and Results'!$C$15-'Map and Results'!E49)^2))</f>
        <v>0</v>
      </c>
      <c r="E31">
        <f ca="1">IF('Map and Results'!B49=0,0,SQRT(('Map and Results'!$B$16-'Map and Results'!D49)^2+('Map and Results'!$C$16-'Map and Results'!E49)^2))</f>
        <v>0</v>
      </c>
      <c r="H31" s="7">
        <v>27</v>
      </c>
      <c r="I31" s="4">
        <f ca="1">IF(C31&lt;=ABS('Map and Results'!$E$14-'Map and Results'!G49),'Map and Results'!H49,IF(C31&gt;=('Map and Results'!$E$14+'Map and Results'!G49),0,'Map and Results'!$E$14^2*ACOS((C31^2+'Map and Results'!$E$14^2-'Map and Results'!G49^2)/(2*C31*'Map and Results'!$E$14))+'Map and Results'!G49^2*ACOS((C31^2-'Map and Results'!$E$14^2+'Map and Results'!G49^2)/(2*C31*'Map and Results'!G49))-0.5*SQRT((-C31+'Map and Results'!$E$14+'Map and Results'!G49)*(C31+'Map and Results'!$E$14-'Map and Results'!G49)*(C31-'Map and Results'!$E$14+'Map and Results'!G49)*(C31+'Map and Results'!$E$14+'Map and Results'!G49))))</f>
        <v>0</v>
      </c>
      <c r="J31" s="4">
        <f ca="1">IF(D31&lt;=ABS('Map and Results'!$E$15-'Map and Results'!G49),'Map and Results'!H49,IF(D31&gt;=('Map and Results'!$E$15+'Map and Results'!G49),0,'Map and Results'!$E$15^2*ACOS((D31^2+'Map and Results'!$E$15^2-'Map and Results'!G49^2)/(2*D31*'Map and Results'!$E$15))+'Map and Results'!G49^2*ACOS((D31^2-'Map and Results'!$E$15^2+'Map and Results'!G49^2)/(2*D31*'Map and Results'!G49))-0.5*SQRT((-D31+'Map and Results'!$E$15+'Map and Results'!G49)*(D31+'Map and Results'!$E$15-'Map and Results'!G49)*(D31-'Map and Results'!$E$15+'Map and Results'!G49)*(D31+'Map and Results'!$E$15+'Map and Results'!G49))))</f>
        <v>0</v>
      </c>
      <c r="K31" s="4">
        <f ca="1">IF(E31&lt;=ABS('Map and Results'!$E$16-'Map and Results'!G49),'Map and Results'!H49,IF(E31&gt;=('Map and Results'!$E$16+'Map and Results'!G49),0,'Map and Results'!$E$16^2*ACOS((E31^2+'Map and Results'!$E$16^2-'Map and Results'!G49^2)/(2*E31*'Map and Results'!$E$16))+'Map and Results'!G49^2*ACOS((E31^2-'Map and Results'!$E$16^2+'Map and Results'!G49^2)/(2*E31*'Map and Results'!G49))-0.5*SQRT((-E31+'Map and Results'!$E$16+'Map and Results'!G49)*(E31+'Map and Results'!$E$16-'Map and Results'!G49)*(E31-'Map and Results'!$E$16+'Map and Results'!G49)*(E31+'Map and Results'!$E$16+'Map and Results'!G49))))</f>
        <v>0</v>
      </c>
      <c r="L31">
        <f ca="1">'Map and Results'!H49-SUM(I31:K31)</f>
        <v>0</v>
      </c>
      <c r="N31" s="9">
        <f t="shared" si="0"/>
        <v>0</v>
      </c>
    </row>
    <row r="32" spans="1:14">
      <c r="B32" s="7">
        <v>28</v>
      </c>
      <c r="C32">
        <f ca="1">IF('Map and Results'!B50=0,0,SQRT(('Map and Results'!$B$14-'Map and Results'!D50)^2+('Map and Results'!$C$14-'Map and Results'!E50)^2))</f>
        <v>0</v>
      </c>
      <c r="D32">
        <f ca="1">IF('Map and Results'!B50=0,0,SQRT(('Map and Results'!$B$15-'Map and Results'!D50)^2+('Map and Results'!$C$15-'Map and Results'!E50)^2))</f>
        <v>0</v>
      </c>
      <c r="E32">
        <f ca="1">IF('Map and Results'!B50=0,0,SQRT(('Map and Results'!$B$16-'Map and Results'!D50)^2+('Map and Results'!$C$16-'Map and Results'!E50)^2))</f>
        <v>0</v>
      </c>
      <c r="H32" s="7">
        <v>28</v>
      </c>
      <c r="I32" s="4">
        <f ca="1">IF(C32&lt;=ABS('Map and Results'!$E$14-'Map and Results'!G50),'Map and Results'!H50,IF(C32&gt;=('Map and Results'!$E$14+'Map and Results'!G50),0,'Map and Results'!$E$14^2*ACOS((C32^2+'Map and Results'!$E$14^2-'Map and Results'!G50^2)/(2*C32*'Map and Results'!$E$14))+'Map and Results'!G50^2*ACOS((C32^2-'Map and Results'!$E$14^2+'Map and Results'!G50^2)/(2*C32*'Map and Results'!G50))-0.5*SQRT((-C32+'Map and Results'!$E$14+'Map and Results'!G50)*(C32+'Map and Results'!$E$14-'Map and Results'!G50)*(C32-'Map and Results'!$E$14+'Map and Results'!G50)*(C32+'Map and Results'!$E$14+'Map and Results'!G50))))</f>
        <v>0</v>
      </c>
      <c r="J32" s="4">
        <f ca="1">IF(D32&lt;=ABS('Map and Results'!$E$15-'Map and Results'!G50),'Map and Results'!H50,IF(D32&gt;=('Map and Results'!$E$15+'Map and Results'!G50),0,'Map and Results'!$E$15^2*ACOS((D32^2+'Map and Results'!$E$15^2-'Map and Results'!G50^2)/(2*D32*'Map and Results'!$E$15))+'Map and Results'!G50^2*ACOS((D32^2-'Map and Results'!$E$15^2+'Map and Results'!G50^2)/(2*D32*'Map and Results'!G50))-0.5*SQRT((-D32+'Map and Results'!$E$15+'Map and Results'!G50)*(D32+'Map and Results'!$E$15-'Map and Results'!G50)*(D32-'Map and Results'!$E$15+'Map and Results'!G50)*(D32+'Map and Results'!$E$15+'Map and Results'!G50))))</f>
        <v>0</v>
      </c>
      <c r="K32" s="4">
        <f ca="1">IF(E32&lt;=ABS('Map and Results'!$E$16-'Map and Results'!G50),'Map and Results'!H50,IF(E32&gt;=('Map and Results'!$E$16+'Map and Results'!G50),0,'Map and Results'!$E$16^2*ACOS((E32^2+'Map and Results'!$E$16^2-'Map and Results'!G50^2)/(2*E32*'Map and Results'!$E$16))+'Map and Results'!G50^2*ACOS((E32^2-'Map and Results'!$E$16^2+'Map and Results'!G50^2)/(2*E32*'Map and Results'!G50))-0.5*SQRT((-E32+'Map and Results'!$E$16+'Map and Results'!G50)*(E32+'Map and Results'!$E$16-'Map and Results'!G50)*(E32-'Map and Results'!$E$16+'Map and Results'!G50)*(E32+'Map and Results'!$E$16+'Map and Results'!G50))))</f>
        <v>0</v>
      </c>
      <c r="L32">
        <f ca="1">'Map and Results'!H50-SUM(I32:K32)</f>
        <v>0</v>
      </c>
      <c r="N32" s="9">
        <f t="shared" si="0"/>
        <v>0</v>
      </c>
    </row>
    <row r="33" spans="1:14">
      <c r="B33" s="7">
        <v>29</v>
      </c>
      <c r="C33">
        <f ca="1">IF('Map and Results'!B51=0,0,SQRT(('Map and Results'!$B$14-'Map and Results'!D51)^2+('Map and Results'!$C$14-'Map and Results'!E51)^2))</f>
        <v>0</v>
      </c>
      <c r="D33">
        <f ca="1">IF('Map and Results'!B51=0,0,SQRT(('Map and Results'!$B$15-'Map and Results'!D51)^2+('Map and Results'!$C$15-'Map and Results'!E51)^2))</f>
        <v>0</v>
      </c>
      <c r="E33">
        <f ca="1">IF('Map and Results'!B51=0,0,SQRT(('Map and Results'!$B$16-'Map and Results'!D51)^2+('Map and Results'!$C$16-'Map and Results'!E51)^2))</f>
        <v>0</v>
      </c>
      <c r="H33" s="7">
        <v>29</v>
      </c>
      <c r="I33" s="4">
        <f ca="1">IF(C33&lt;=ABS('Map and Results'!$E$14-'Map and Results'!G51),'Map and Results'!H51,IF(C33&gt;=('Map and Results'!$E$14+'Map and Results'!G51),0,'Map and Results'!$E$14^2*ACOS((C33^2+'Map and Results'!$E$14^2-'Map and Results'!G51^2)/(2*C33*'Map and Results'!$E$14))+'Map and Results'!G51^2*ACOS((C33^2-'Map and Results'!$E$14^2+'Map and Results'!G51^2)/(2*C33*'Map and Results'!G51))-0.5*SQRT((-C33+'Map and Results'!$E$14+'Map and Results'!G51)*(C33+'Map and Results'!$E$14-'Map and Results'!G51)*(C33-'Map and Results'!$E$14+'Map and Results'!G51)*(C33+'Map and Results'!$E$14+'Map and Results'!G51))))</f>
        <v>0</v>
      </c>
      <c r="J33" s="4">
        <f ca="1">IF(D33&lt;=ABS('Map and Results'!$E$15-'Map and Results'!G51),'Map and Results'!H51,IF(D33&gt;=('Map and Results'!$E$15+'Map and Results'!G51),0,'Map and Results'!$E$15^2*ACOS((D33^2+'Map and Results'!$E$15^2-'Map and Results'!G51^2)/(2*D33*'Map and Results'!$E$15))+'Map and Results'!G51^2*ACOS((D33^2-'Map and Results'!$E$15^2+'Map and Results'!G51^2)/(2*D33*'Map and Results'!G51))-0.5*SQRT((-D33+'Map and Results'!$E$15+'Map and Results'!G51)*(D33+'Map and Results'!$E$15-'Map and Results'!G51)*(D33-'Map and Results'!$E$15+'Map and Results'!G51)*(D33+'Map and Results'!$E$15+'Map and Results'!G51))))</f>
        <v>0</v>
      </c>
      <c r="K33" s="4">
        <f ca="1">IF(E33&lt;=ABS('Map and Results'!$E$16-'Map and Results'!G51),'Map and Results'!H51,IF(E33&gt;=('Map and Results'!$E$16+'Map and Results'!G51),0,'Map and Results'!$E$16^2*ACOS((E33^2+'Map and Results'!$E$16^2-'Map and Results'!G51^2)/(2*E33*'Map and Results'!$E$16))+'Map and Results'!G51^2*ACOS((E33^2-'Map and Results'!$E$16^2+'Map and Results'!G51^2)/(2*E33*'Map and Results'!G51))-0.5*SQRT((-E33+'Map and Results'!$E$16+'Map and Results'!G51)*(E33+'Map and Results'!$E$16-'Map and Results'!G51)*(E33-'Map and Results'!$E$16+'Map and Results'!G51)*(E33+'Map and Results'!$E$16+'Map and Results'!G51))))</f>
        <v>0</v>
      </c>
      <c r="L33">
        <f ca="1">'Map and Results'!H51-SUM(I33:K33)</f>
        <v>0</v>
      </c>
      <c r="N33" s="9">
        <f t="shared" si="0"/>
        <v>0</v>
      </c>
    </row>
    <row r="34" spans="1:14">
      <c r="B34" s="7">
        <v>30</v>
      </c>
      <c r="C34">
        <f ca="1">IF('Map and Results'!B52=0,0,SQRT(('Map and Results'!$B$14-'Map and Results'!D52)^2+('Map and Results'!$C$14-'Map and Results'!E52)^2))</f>
        <v>0</v>
      </c>
      <c r="D34">
        <f ca="1">IF('Map and Results'!B52=0,0,SQRT(('Map and Results'!$B$15-'Map and Results'!D52)^2+('Map and Results'!$C$15-'Map and Results'!E52)^2))</f>
        <v>0</v>
      </c>
      <c r="E34">
        <f ca="1">IF('Map and Results'!B52=0,0,SQRT(('Map and Results'!$B$16-'Map and Results'!D52)^2+('Map and Results'!$C$16-'Map and Results'!E52)^2))</f>
        <v>0</v>
      </c>
      <c r="H34" s="7">
        <v>30</v>
      </c>
      <c r="I34" s="4">
        <f ca="1">IF(C34&lt;=ABS('Map and Results'!$E$14-'Map and Results'!G52),'Map and Results'!H52,IF(C34&gt;=('Map and Results'!$E$14+'Map and Results'!G52),0,'Map and Results'!$E$14^2*ACOS((C34^2+'Map and Results'!$E$14^2-'Map and Results'!G52^2)/(2*C34*'Map and Results'!$E$14))+'Map and Results'!G52^2*ACOS((C34^2-'Map and Results'!$E$14^2+'Map and Results'!G52^2)/(2*C34*'Map and Results'!G52))-0.5*SQRT((-C34+'Map and Results'!$E$14+'Map and Results'!G52)*(C34+'Map and Results'!$E$14-'Map and Results'!G52)*(C34-'Map and Results'!$E$14+'Map and Results'!G52)*(C34+'Map and Results'!$E$14+'Map and Results'!G52))))</f>
        <v>0</v>
      </c>
      <c r="J34" s="4">
        <f ca="1">IF(D34&lt;=ABS('Map and Results'!$E$15-'Map and Results'!G52),'Map and Results'!H52,IF(D34&gt;=('Map and Results'!$E$15+'Map and Results'!G52),0,'Map and Results'!$E$15^2*ACOS((D34^2+'Map and Results'!$E$15^2-'Map and Results'!G52^2)/(2*D34*'Map and Results'!$E$15))+'Map and Results'!G52^2*ACOS((D34^2-'Map and Results'!$E$15^2+'Map and Results'!G52^2)/(2*D34*'Map and Results'!G52))-0.5*SQRT((-D34+'Map and Results'!$E$15+'Map and Results'!G52)*(D34+'Map and Results'!$E$15-'Map and Results'!G52)*(D34-'Map and Results'!$E$15+'Map and Results'!G52)*(D34+'Map and Results'!$E$15+'Map and Results'!G52))))</f>
        <v>0</v>
      </c>
      <c r="K34" s="4">
        <f ca="1">IF(E34&lt;=ABS('Map and Results'!$E$16-'Map and Results'!G52),'Map and Results'!H52,IF(E34&gt;=('Map and Results'!$E$16+'Map and Results'!G52),0,'Map and Results'!$E$16^2*ACOS((E34^2+'Map and Results'!$E$16^2-'Map and Results'!G52^2)/(2*E34*'Map and Results'!$E$16))+'Map and Results'!G52^2*ACOS((E34^2-'Map and Results'!$E$16^2+'Map and Results'!G52^2)/(2*E34*'Map and Results'!G52))-0.5*SQRT((-E34+'Map and Results'!$E$16+'Map and Results'!G52)*(E34+'Map and Results'!$E$16-'Map and Results'!G52)*(E34-'Map and Results'!$E$16+'Map and Results'!G52)*(E34+'Map and Results'!$E$16+'Map and Results'!G52))))</f>
        <v>0</v>
      </c>
      <c r="L34">
        <f ca="1">'Map and Results'!H52-SUM(I34:K34)</f>
        <v>0</v>
      </c>
      <c r="N34" s="9">
        <f t="shared" si="0"/>
        <v>0</v>
      </c>
    </row>
    <row r="35" spans="1:14">
      <c r="B35" s="7">
        <v>31</v>
      </c>
      <c r="C35">
        <f ca="1">IF('Map and Results'!B53=0,0,SQRT(('Map and Results'!$B$14-'Map and Results'!D53)^2+('Map and Results'!$C$14-'Map and Results'!E53)^2))</f>
        <v>0</v>
      </c>
      <c r="D35">
        <f ca="1">IF('Map and Results'!B53=0,0,SQRT(('Map and Results'!$B$15-'Map and Results'!D53)^2+('Map and Results'!$C$15-'Map and Results'!E53)^2))</f>
        <v>0</v>
      </c>
      <c r="E35">
        <f ca="1">IF('Map and Results'!B53=0,0,SQRT(('Map and Results'!$B$16-'Map and Results'!D53)^2+('Map and Results'!$C$16-'Map and Results'!E53)^2))</f>
        <v>0</v>
      </c>
      <c r="H35" s="7">
        <v>31</v>
      </c>
      <c r="I35" s="4">
        <f ca="1">IF(C35&lt;=ABS('Map and Results'!$E$14-'Map and Results'!G53),'Map and Results'!H53,IF(C35&gt;=('Map and Results'!$E$14+'Map and Results'!G53),0,'Map and Results'!$E$14^2*ACOS((C35^2+'Map and Results'!$E$14^2-'Map and Results'!G53^2)/(2*C35*'Map and Results'!$E$14))+'Map and Results'!G53^2*ACOS((C35^2-'Map and Results'!$E$14^2+'Map and Results'!G53^2)/(2*C35*'Map and Results'!G53))-0.5*SQRT((-C35+'Map and Results'!$E$14+'Map and Results'!G53)*(C35+'Map and Results'!$E$14-'Map and Results'!G53)*(C35-'Map and Results'!$E$14+'Map and Results'!G53)*(C35+'Map and Results'!$E$14+'Map and Results'!G53))))</f>
        <v>0</v>
      </c>
      <c r="J35" s="4">
        <f ca="1">IF(D35&lt;=ABS('Map and Results'!$E$15-'Map and Results'!G53),'Map and Results'!H53,IF(D35&gt;=('Map and Results'!$E$15+'Map and Results'!G53),0,'Map and Results'!$E$15^2*ACOS((D35^2+'Map and Results'!$E$15^2-'Map and Results'!G53^2)/(2*D35*'Map and Results'!$E$15))+'Map and Results'!G53^2*ACOS((D35^2-'Map and Results'!$E$15^2+'Map and Results'!G53^2)/(2*D35*'Map and Results'!G53))-0.5*SQRT((-D35+'Map and Results'!$E$15+'Map and Results'!G53)*(D35+'Map and Results'!$E$15-'Map and Results'!G53)*(D35-'Map and Results'!$E$15+'Map and Results'!G53)*(D35+'Map and Results'!$E$15+'Map and Results'!G53))))</f>
        <v>0</v>
      </c>
      <c r="K35" s="4">
        <f ca="1">IF(E35&lt;=ABS('Map and Results'!$E$16-'Map and Results'!G53),'Map and Results'!H53,IF(E35&gt;=('Map and Results'!$E$16+'Map and Results'!G53),0,'Map and Results'!$E$16^2*ACOS((E35^2+'Map and Results'!$E$16^2-'Map and Results'!G53^2)/(2*E35*'Map and Results'!$E$16))+'Map and Results'!G53^2*ACOS((E35^2-'Map and Results'!$E$16^2+'Map and Results'!G53^2)/(2*E35*'Map and Results'!G53))-0.5*SQRT((-E35+'Map and Results'!$E$16+'Map and Results'!G53)*(E35+'Map and Results'!$E$16-'Map and Results'!G53)*(E35-'Map and Results'!$E$16+'Map and Results'!G53)*(E35+'Map and Results'!$E$16+'Map and Results'!G53))))</f>
        <v>0</v>
      </c>
      <c r="L35">
        <f ca="1">'Map and Results'!H53-SUM(I35:K35)</f>
        <v>0</v>
      </c>
      <c r="N35" s="9">
        <f t="shared" si="0"/>
        <v>0</v>
      </c>
    </row>
    <row r="36" spans="1:14">
      <c r="B36" s="7">
        <v>32</v>
      </c>
      <c r="C36">
        <f ca="1">IF('Map and Results'!B54=0,0,SQRT(('Map and Results'!$B$14-'Map and Results'!D54)^2+('Map and Results'!$C$14-'Map and Results'!E54)^2))</f>
        <v>0</v>
      </c>
      <c r="D36">
        <f ca="1">IF('Map and Results'!B54=0,0,SQRT(('Map and Results'!$B$15-'Map and Results'!D54)^2+('Map and Results'!$C$15-'Map and Results'!E54)^2))</f>
        <v>0</v>
      </c>
      <c r="E36">
        <f ca="1">IF('Map and Results'!B54=0,0,SQRT(('Map and Results'!$B$16-'Map and Results'!D54)^2+('Map and Results'!$C$16-'Map and Results'!E54)^2))</f>
        <v>0</v>
      </c>
      <c r="H36" s="7">
        <v>32</v>
      </c>
      <c r="I36" s="4">
        <f ca="1">IF(C36&lt;=ABS('Map and Results'!$E$14-'Map and Results'!G54),'Map and Results'!H54,IF(C36&gt;=('Map and Results'!$E$14+'Map and Results'!G54),0,'Map and Results'!$E$14^2*ACOS((C36^2+'Map and Results'!$E$14^2-'Map and Results'!G54^2)/(2*C36*'Map and Results'!$E$14))+'Map and Results'!G54^2*ACOS((C36^2-'Map and Results'!$E$14^2+'Map and Results'!G54^2)/(2*C36*'Map and Results'!G54))-0.5*SQRT((-C36+'Map and Results'!$E$14+'Map and Results'!G54)*(C36+'Map and Results'!$E$14-'Map and Results'!G54)*(C36-'Map and Results'!$E$14+'Map and Results'!G54)*(C36+'Map and Results'!$E$14+'Map and Results'!G54))))</f>
        <v>0</v>
      </c>
      <c r="J36" s="4">
        <f ca="1">IF(D36&lt;=ABS('Map and Results'!$E$15-'Map and Results'!G54),'Map and Results'!H54,IF(D36&gt;=('Map and Results'!$E$15+'Map and Results'!G54),0,'Map and Results'!$E$15^2*ACOS((D36^2+'Map and Results'!$E$15^2-'Map and Results'!G54^2)/(2*D36*'Map and Results'!$E$15))+'Map and Results'!G54^2*ACOS((D36^2-'Map and Results'!$E$15^2+'Map and Results'!G54^2)/(2*D36*'Map and Results'!G54))-0.5*SQRT((-D36+'Map and Results'!$E$15+'Map and Results'!G54)*(D36+'Map and Results'!$E$15-'Map and Results'!G54)*(D36-'Map and Results'!$E$15+'Map and Results'!G54)*(D36+'Map and Results'!$E$15+'Map and Results'!G54))))</f>
        <v>0</v>
      </c>
      <c r="K36" s="4">
        <f ca="1">IF(E36&lt;=ABS('Map and Results'!$E$16-'Map and Results'!G54),'Map and Results'!H54,IF(E36&gt;=('Map and Results'!$E$16+'Map and Results'!G54),0,'Map and Results'!$E$16^2*ACOS((E36^2+'Map and Results'!$E$16^2-'Map and Results'!G54^2)/(2*E36*'Map and Results'!$E$16))+'Map and Results'!G54^2*ACOS((E36^2-'Map and Results'!$E$16^2+'Map and Results'!G54^2)/(2*E36*'Map and Results'!G54))-0.5*SQRT((-E36+'Map and Results'!$E$16+'Map and Results'!G54)*(E36+'Map and Results'!$E$16-'Map and Results'!G54)*(E36-'Map and Results'!$E$16+'Map and Results'!G54)*(E36+'Map and Results'!$E$16+'Map and Results'!G54))))</f>
        <v>0</v>
      </c>
      <c r="L36">
        <f ca="1">'Map and Results'!H54-SUM(I36:K36)</f>
        <v>0</v>
      </c>
      <c r="N36" s="9">
        <f t="shared" si="0"/>
        <v>0</v>
      </c>
    </row>
    <row r="37" spans="1:14">
      <c r="B37" s="7">
        <v>33</v>
      </c>
      <c r="C37">
        <f ca="1">IF('Map and Results'!B55=0,0,SQRT(('Map and Results'!$B$14-'Map and Results'!D55)^2+('Map and Results'!$C$14-'Map and Results'!E55)^2))</f>
        <v>0</v>
      </c>
      <c r="D37">
        <f ca="1">IF('Map and Results'!B55=0,0,SQRT(('Map and Results'!$B$15-'Map and Results'!D55)^2+('Map and Results'!$C$15-'Map and Results'!E55)^2))</f>
        <v>0</v>
      </c>
      <c r="E37">
        <f ca="1">IF('Map and Results'!B55=0,0,SQRT(('Map and Results'!$B$16-'Map and Results'!D55)^2+('Map and Results'!$C$16-'Map and Results'!E55)^2))</f>
        <v>0</v>
      </c>
      <c r="H37" s="7">
        <v>33</v>
      </c>
      <c r="I37" s="4">
        <f ca="1">IF(C37&lt;=ABS('Map and Results'!$E$14-'Map and Results'!G55),'Map and Results'!H55,IF(C37&gt;=('Map and Results'!$E$14+'Map and Results'!G55),0,'Map and Results'!$E$14^2*ACOS((C37^2+'Map and Results'!$E$14^2-'Map and Results'!G55^2)/(2*C37*'Map and Results'!$E$14))+'Map and Results'!G55^2*ACOS((C37^2-'Map and Results'!$E$14^2+'Map and Results'!G55^2)/(2*C37*'Map and Results'!G55))-0.5*SQRT((-C37+'Map and Results'!$E$14+'Map and Results'!G55)*(C37+'Map and Results'!$E$14-'Map and Results'!G55)*(C37-'Map and Results'!$E$14+'Map and Results'!G55)*(C37+'Map and Results'!$E$14+'Map and Results'!G55))))</f>
        <v>0</v>
      </c>
      <c r="J37" s="4">
        <f ca="1">IF(D37&lt;=ABS('Map and Results'!$E$15-'Map and Results'!G55),'Map and Results'!H55,IF(D37&gt;=('Map and Results'!$E$15+'Map and Results'!G55),0,'Map and Results'!$E$15^2*ACOS((D37^2+'Map and Results'!$E$15^2-'Map and Results'!G55^2)/(2*D37*'Map and Results'!$E$15))+'Map and Results'!G55^2*ACOS((D37^2-'Map and Results'!$E$15^2+'Map and Results'!G55^2)/(2*D37*'Map and Results'!G55))-0.5*SQRT((-D37+'Map and Results'!$E$15+'Map and Results'!G55)*(D37+'Map and Results'!$E$15-'Map and Results'!G55)*(D37-'Map and Results'!$E$15+'Map and Results'!G55)*(D37+'Map and Results'!$E$15+'Map and Results'!G55))))</f>
        <v>0</v>
      </c>
      <c r="K37" s="4">
        <f ca="1">IF(E37&lt;=ABS('Map and Results'!$E$16-'Map and Results'!G55),'Map and Results'!H55,IF(E37&gt;=('Map and Results'!$E$16+'Map and Results'!G55),0,'Map and Results'!$E$16^2*ACOS((E37^2+'Map and Results'!$E$16^2-'Map and Results'!G55^2)/(2*E37*'Map and Results'!$E$16))+'Map and Results'!G55^2*ACOS((E37^2-'Map and Results'!$E$16^2+'Map and Results'!G55^2)/(2*E37*'Map and Results'!G55))-0.5*SQRT((-E37+'Map and Results'!$E$16+'Map and Results'!G55)*(E37+'Map and Results'!$E$16-'Map and Results'!G55)*(E37-'Map and Results'!$E$16+'Map and Results'!G55)*(E37+'Map and Results'!$E$16+'Map and Results'!G55))))</f>
        <v>0</v>
      </c>
      <c r="L37">
        <f ca="1">'Map and Results'!H55-SUM(I37:K37)</f>
        <v>0</v>
      </c>
      <c r="N37" s="9">
        <f t="shared" si="0"/>
        <v>0</v>
      </c>
    </row>
    <row r="38" spans="1:14">
      <c r="B38" s="7">
        <v>34</v>
      </c>
      <c r="C38">
        <f ca="1">IF('Map and Results'!B56=0,0,SQRT(('Map and Results'!$B$14-'Map and Results'!D56)^2+('Map and Results'!$C$14-'Map and Results'!E56)^2))</f>
        <v>0</v>
      </c>
      <c r="D38">
        <f ca="1">IF('Map and Results'!B56=0,0,SQRT(('Map and Results'!$B$15-'Map and Results'!D56)^2+('Map and Results'!$C$15-'Map and Results'!E56)^2))</f>
        <v>0</v>
      </c>
      <c r="E38">
        <f ca="1">IF('Map and Results'!B56=0,0,SQRT(('Map and Results'!$B$16-'Map and Results'!D56)^2+('Map and Results'!$C$16-'Map and Results'!E56)^2))</f>
        <v>0</v>
      </c>
      <c r="H38" s="7">
        <v>34</v>
      </c>
      <c r="I38" s="4">
        <f ca="1">IF(C38&lt;=ABS('Map and Results'!$E$14-'Map and Results'!G56),'Map and Results'!H56,IF(C38&gt;=('Map and Results'!$E$14+'Map and Results'!G56),0,'Map and Results'!$E$14^2*ACOS((C38^2+'Map and Results'!$E$14^2-'Map and Results'!G56^2)/(2*C38*'Map and Results'!$E$14))+'Map and Results'!G56^2*ACOS((C38^2-'Map and Results'!$E$14^2+'Map and Results'!G56^2)/(2*C38*'Map and Results'!G56))-0.5*SQRT((-C38+'Map and Results'!$E$14+'Map and Results'!G56)*(C38+'Map and Results'!$E$14-'Map and Results'!G56)*(C38-'Map and Results'!$E$14+'Map and Results'!G56)*(C38+'Map and Results'!$E$14+'Map and Results'!G56))))</f>
        <v>0</v>
      </c>
      <c r="J38" s="4">
        <f ca="1">IF(D38&lt;=ABS('Map and Results'!$E$15-'Map and Results'!G56),'Map and Results'!H56,IF(D38&gt;=('Map and Results'!$E$15+'Map and Results'!G56),0,'Map and Results'!$E$15^2*ACOS((D38^2+'Map and Results'!$E$15^2-'Map and Results'!G56^2)/(2*D38*'Map and Results'!$E$15))+'Map and Results'!G56^2*ACOS((D38^2-'Map and Results'!$E$15^2+'Map and Results'!G56^2)/(2*D38*'Map and Results'!G56))-0.5*SQRT((-D38+'Map and Results'!$E$15+'Map and Results'!G56)*(D38+'Map and Results'!$E$15-'Map and Results'!G56)*(D38-'Map and Results'!$E$15+'Map and Results'!G56)*(D38+'Map and Results'!$E$15+'Map and Results'!G56))))</f>
        <v>0</v>
      </c>
      <c r="K38" s="4">
        <f ca="1">IF(E38&lt;=ABS('Map and Results'!$E$16-'Map and Results'!G56),'Map and Results'!H56,IF(E38&gt;=('Map and Results'!$E$16+'Map and Results'!G56),0,'Map and Results'!$E$16^2*ACOS((E38^2+'Map and Results'!$E$16^2-'Map and Results'!G56^2)/(2*E38*'Map and Results'!$E$16))+'Map and Results'!G56^2*ACOS((E38^2-'Map and Results'!$E$16^2+'Map and Results'!G56^2)/(2*E38*'Map and Results'!G56))-0.5*SQRT((-E38+'Map and Results'!$E$16+'Map and Results'!G56)*(E38+'Map and Results'!$E$16-'Map and Results'!G56)*(E38-'Map and Results'!$E$16+'Map and Results'!G56)*(E38+'Map and Results'!$E$16+'Map and Results'!G56))))</f>
        <v>0</v>
      </c>
      <c r="L38">
        <f ca="1">'Map and Results'!H56-SUM(I38:K38)</f>
        <v>0</v>
      </c>
      <c r="N38" s="9">
        <f t="shared" si="0"/>
        <v>0</v>
      </c>
    </row>
    <row r="39" spans="1:14" ht="12.75" customHeight="1">
      <c r="B39" s="7">
        <v>35</v>
      </c>
      <c r="C39">
        <f ca="1">IF('Map and Results'!B57=0,0,SQRT(('Map and Results'!$B$14-'Map and Results'!D57)^2+('Map and Results'!$C$14-'Map and Results'!E57)^2))</f>
        <v>0</v>
      </c>
      <c r="D39">
        <f ca="1">IF('Map and Results'!B57=0,0,SQRT(('Map and Results'!$B$15-'Map and Results'!D57)^2+('Map and Results'!$C$15-'Map and Results'!E57)^2))</f>
        <v>0</v>
      </c>
      <c r="E39">
        <f ca="1">IF('Map and Results'!B57=0,0,SQRT(('Map and Results'!$B$16-'Map and Results'!D57)^2+('Map and Results'!$C$16-'Map and Results'!E57)^2))</f>
        <v>0</v>
      </c>
      <c r="H39" s="7">
        <v>35</v>
      </c>
      <c r="I39" s="4">
        <f ca="1">IF(C39&lt;=ABS('Map and Results'!$E$14-'Map and Results'!G57),'Map and Results'!H57,IF(C39&gt;=('Map and Results'!$E$14+'Map and Results'!G57),0,'Map and Results'!$E$14^2*ACOS((C39^2+'Map and Results'!$E$14^2-'Map and Results'!G57^2)/(2*C39*'Map and Results'!$E$14))+'Map and Results'!G57^2*ACOS((C39^2-'Map and Results'!$E$14^2+'Map and Results'!G57^2)/(2*C39*'Map and Results'!G57))-0.5*SQRT((-C39+'Map and Results'!$E$14+'Map and Results'!G57)*(C39+'Map and Results'!$E$14-'Map and Results'!G57)*(C39-'Map and Results'!$E$14+'Map and Results'!G57)*(C39+'Map and Results'!$E$14+'Map and Results'!G57))))</f>
        <v>0</v>
      </c>
      <c r="J39" s="4">
        <f ca="1">IF(D39&lt;=ABS('Map and Results'!$E$15-'Map and Results'!G57),'Map and Results'!H57,IF(D39&gt;=('Map and Results'!$E$15+'Map and Results'!G57),0,'Map and Results'!$E$15^2*ACOS((D39^2+'Map and Results'!$E$15^2-'Map and Results'!G57^2)/(2*D39*'Map and Results'!$E$15))+'Map and Results'!G57^2*ACOS((D39^2-'Map and Results'!$E$15^2+'Map and Results'!G57^2)/(2*D39*'Map and Results'!G57))-0.5*SQRT((-D39+'Map and Results'!$E$15+'Map and Results'!G57)*(D39+'Map and Results'!$E$15-'Map and Results'!G57)*(D39-'Map and Results'!$E$15+'Map and Results'!G57)*(D39+'Map and Results'!$E$15+'Map and Results'!G57))))</f>
        <v>0</v>
      </c>
      <c r="K39" s="4">
        <f ca="1">IF(E39&lt;=ABS('Map and Results'!$E$16-'Map and Results'!G57),'Map and Results'!H57,IF(E39&gt;=('Map and Results'!$E$16+'Map and Results'!G57),0,'Map and Results'!$E$16^2*ACOS((E39^2+'Map and Results'!$E$16^2-'Map and Results'!G57^2)/(2*E39*'Map and Results'!$E$16))+'Map and Results'!G57^2*ACOS((E39^2-'Map and Results'!$E$16^2+'Map and Results'!G57^2)/(2*E39*'Map and Results'!G57))-0.5*SQRT((-E39+'Map and Results'!$E$16+'Map and Results'!G57)*(E39+'Map and Results'!$E$16-'Map and Results'!G57)*(E39-'Map and Results'!$E$16+'Map and Results'!G57)*(E39+'Map and Results'!$E$16+'Map and Results'!G57))))</f>
        <v>0</v>
      </c>
      <c r="L39">
        <f ca="1">'Map and Results'!H57-SUM(I39:K39)</f>
        <v>0</v>
      </c>
      <c r="N39" s="9">
        <f t="shared" si="0"/>
        <v>0</v>
      </c>
    </row>
    <row r="40" spans="1:14">
      <c r="B40" s="7">
        <v>36</v>
      </c>
      <c r="C40">
        <f ca="1">IF('Map and Results'!B58=0,0,SQRT(('Map and Results'!$B$14-'Map and Results'!D58)^2+('Map and Results'!$C$14-'Map and Results'!E58)^2))</f>
        <v>0</v>
      </c>
      <c r="D40">
        <f ca="1">IF('Map and Results'!B58=0,0,SQRT(('Map and Results'!$B$15-'Map and Results'!D58)^2+('Map and Results'!$C$15-'Map and Results'!E58)^2))</f>
        <v>0</v>
      </c>
      <c r="E40">
        <f ca="1">IF('Map and Results'!B58=0,0,SQRT(('Map and Results'!$B$16-'Map and Results'!D58)^2+('Map and Results'!$C$16-'Map and Results'!E58)^2))</f>
        <v>0</v>
      </c>
      <c r="H40" s="7">
        <v>36</v>
      </c>
      <c r="I40" s="4">
        <f ca="1">IF(C40&lt;=ABS('Map and Results'!$E$14-'Map and Results'!G58),'Map and Results'!H58,IF(C40&gt;=('Map and Results'!$E$14+'Map and Results'!G58),0,'Map and Results'!$E$14^2*ACOS((C40^2+'Map and Results'!$E$14^2-'Map and Results'!G58^2)/(2*C40*'Map and Results'!$E$14))+'Map and Results'!G58^2*ACOS((C40^2-'Map and Results'!$E$14^2+'Map and Results'!G58^2)/(2*C40*'Map and Results'!G58))-0.5*SQRT((-C40+'Map and Results'!$E$14+'Map and Results'!G58)*(C40+'Map and Results'!$E$14-'Map and Results'!G58)*(C40-'Map and Results'!$E$14+'Map and Results'!G58)*(C40+'Map and Results'!$E$14+'Map and Results'!G58))))</f>
        <v>0</v>
      </c>
      <c r="J40" s="4">
        <f ca="1">IF(D40&lt;=ABS('Map and Results'!$E$15-'Map and Results'!G58),'Map and Results'!H58,IF(D40&gt;=('Map and Results'!$E$15+'Map and Results'!G58),0,'Map and Results'!$E$15^2*ACOS((D40^2+'Map and Results'!$E$15^2-'Map and Results'!G58^2)/(2*D40*'Map and Results'!$E$15))+'Map and Results'!G58^2*ACOS((D40^2-'Map and Results'!$E$15^2+'Map and Results'!G58^2)/(2*D40*'Map and Results'!G58))-0.5*SQRT((-D40+'Map and Results'!$E$15+'Map and Results'!G58)*(D40+'Map and Results'!$E$15-'Map and Results'!G58)*(D40-'Map and Results'!$E$15+'Map and Results'!G58)*(D40+'Map and Results'!$E$15+'Map and Results'!G58))))</f>
        <v>0</v>
      </c>
      <c r="K40" s="4">
        <f ca="1">IF(E40&lt;=ABS('Map and Results'!$E$16-'Map and Results'!G58),'Map and Results'!H58,IF(E40&gt;=('Map and Results'!$E$16+'Map and Results'!G58),0,'Map and Results'!$E$16^2*ACOS((E40^2+'Map and Results'!$E$16^2-'Map and Results'!G58^2)/(2*E40*'Map and Results'!$E$16))+'Map and Results'!G58^2*ACOS((E40^2-'Map and Results'!$E$16^2+'Map and Results'!G58^2)/(2*E40*'Map and Results'!G58))-0.5*SQRT((-E40+'Map and Results'!$E$16+'Map and Results'!G58)*(E40+'Map and Results'!$E$16-'Map and Results'!G58)*(E40-'Map and Results'!$E$16+'Map and Results'!G58)*(E40+'Map and Results'!$E$16+'Map and Results'!G58))))</f>
        <v>0</v>
      </c>
      <c r="L40">
        <f ca="1">'Map and Results'!H58-SUM(I40:K40)</f>
        <v>0</v>
      </c>
      <c r="N40" s="9">
        <f t="shared" si="0"/>
        <v>0</v>
      </c>
    </row>
    <row r="41" spans="1:14">
      <c r="B41" s="7">
        <v>37</v>
      </c>
      <c r="C41">
        <f ca="1">IF('Map and Results'!B59=0,0,SQRT(('Map and Results'!$B$14-'Map and Results'!D59)^2+('Map and Results'!$C$14-'Map and Results'!E59)^2))</f>
        <v>0</v>
      </c>
      <c r="D41">
        <f ca="1">IF('Map and Results'!B59=0,0,SQRT(('Map and Results'!$B$15-'Map and Results'!D59)^2+('Map and Results'!$C$15-'Map and Results'!E59)^2))</f>
        <v>0</v>
      </c>
      <c r="E41">
        <f ca="1">IF('Map and Results'!B59=0,0,SQRT(('Map and Results'!$B$16-'Map and Results'!D59)^2+('Map and Results'!$C$16-'Map and Results'!E59)^2))</f>
        <v>0</v>
      </c>
      <c r="H41" s="7">
        <v>37</v>
      </c>
      <c r="I41" s="4">
        <f ca="1">IF(C41&lt;=ABS('Map and Results'!$E$14-'Map and Results'!G59),'Map and Results'!H59,IF(C41&gt;=('Map and Results'!$E$14+'Map and Results'!G59),0,'Map and Results'!$E$14^2*ACOS((C41^2+'Map and Results'!$E$14^2-'Map and Results'!G59^2)/(2*C41*'Map and Results'!$E$14))+'Map and Results'!G59^2*ACOS((C41^2-'Map and Results'!$E$14^2+'Map and Results'!G59^2)/(2*C41*'Map and Results'!G59))-0.5*SQRT((-C41+'Map and Results'!$E$14+'Map and Results'!G59)*(C41+'Map and Results'!$E$14-'Map and Results'!G59)*(C41-'Map and Results'!$E$14+'Map and Results'!G59)*(C41+'Map and Results'!$E$14+'Map and Results'!G59))))</f>
        <v>0</v>
      </c>
      <c r="J41" s="4">
        <f ca="1">IF(D41&lt;=ABS('Map and Results'!$E$15-'Map and Results'!G59),'Map and Results'!H59,IF(D41&gt;=('Map and Results'!$E$15+'Map and Results'!G59),0,'Map and Results'!$E$15^2*ACOS((D41^2+'Map and Results'!$E$15^2-'Map and Results'!G59^2)/(2*D41*'Map and Results'!$E$15))+'Map and Results'!G59^2*ACOS((D41^2-'Map and Results'!$E$15^2+'Map and Results'!G59^2)/(2*D41*'Map and Results'!G59))-0.5*SQRT((-D41+'Map and Results'!$E$15+'Map and Results'!G59)*(D41+'Map and Results'!$E$15-'Map and Results'!G59)*(D41-'Map and Results'!$E$15+'Map and Results'!G59)*(D41+'Map and Results'!$E$15+'Map and Results'!G59))))</f>
        <v>0</v>
      </c>
      <c r="K41" s="4">
        <f ca="1">IF(E41&lt;=ABS('Map and Results'!$E$16-'Map and Results'!G59),'Map and Results'!H59,IF(E41&gt;=('Map and Results'!$E$16+'Map and Results'!G59),0,'Map and Results'!$E$16^2*ACOS((E41^2+'Map and Results'!$E$16^2-'Map and Results'!G59^2)/(2*E41*'Map and Results'!$E$16))+'Map and Results'!G59^2*ACOS((E41^2-'Map and Results'!$E$16^2+'Map and Results'!G59^2)/(2*E41*'Map and Results'!G59))-0.5*SQRT((-E41+'Map and Results'!$E$16+'Map and Results'!G59)*(E41+'Map and Results'!$E$16-'Map and Results'!G59)*(E41-'Map and Results'!$E$16+'Map and Results'!G59)*(E41+'Map and Results'!$E$16+'Map and Results'!G59))))</f>
        <v>0</v>
      </c>
      <c r="L41">
        <f ca="1">'Map and Results'!H59-SUM(I41:K41)</f>
        <v>0</v>
      </c>
      <c r="N41" s="9">
        <f t="shared" si="0"/>
        <v>0</v>
      </c>
    </row>
    <row r="42" spans="1:14">
      <c r="B42" s="7">
        <v>38</v>
      </c>
      <c r="C42">
        <f ca="1">IF('Map and Results'!B60=0,0,SQRT(('Map and Results'!$B$14-'Map and Results'!D60)^2+('Map and Results'!$C$14-'Map and Results'!E60)^2))</f>
        <v>0</v>
      </c>
      <c r="D42">
        <f ca="1">IF('Map and Results'!B60=0,0,SQRT(('Map and Results'!$B$15-'Map and Results'!D60)^2+('Map and Results'!$C$15-'Map and Results'!E60)^2))</f>
        <v>0</v>
      </c>
      <c r="E42">
        <f ca="1">IF('Map and Results'!B60=0,0,SQRT(('Map and Results'!$B$16-'Map and Results'!D60)^2+('Map and Results'!$C$16-'Map and Results'!E60)^2))</f>
        <v>0</v>
      </c>
      <c r="H42" s="7">
        <v>38</v>
      </c>
      <c r="I42" s="4">
        <f ca="1">IF(C42&lt;=ABS('Map and Results'!$E$14-'Map and Results'!G60),'Map and Results'!H60,IF(C42&gt;=('Map and Results'!$E$14+'Map and Results'!G60),0,'Map and Results'!$E$14^2*ACOS((C42^2+'Map and Results'!$E$14^2-'Map and Results'!G60^2)/(2*C42*'Map and Results'!$E$14))+'Map and Results'!G60^2*ACOS((C42^2-'Map and Results'!$E$14^2+'Map and Results'!G60^2)/(2*C42*'Map and Results'!G60))-0.5*SQRT((-C42+'Map and Results'!$E$14+'Map and Results'!G60)*(C42+'Map and Results'!$E$14-'Map and Results'!G60)*(C42-'Map and Results'!$E$14+'Map and Results'!G60)*(C42+'Map and Results'!$E$14+'Map and Results'!G60))))</f>
        <v>0</v>
      </c>
      <c r="J42" s="4">
        <f ca="1">IF(D42&lt;=ABS('Map and Results'!$E$15-'Map and Results'!G60),'Map and Results'!H60,IF(D42&gt;=('Map and Results'!$E$15+'Map and Results'!G60),0,'Map and Results'!$E$15^2*ACOS((D42^2+'Map and Results'!$E$15^2-'Map and Results'!G60^2)/(2*D42*'Map and Results'!$E$15))+'Map and Results'!G60^2*ACOS((D42^2-'Map and Results'!$E$15^2+'Map and Results'!G60^2)/(2*D42*'Map and Results'!G60))-0.5*SQRT((-D42+'Map and Results'!$E$15+'Map and Results'!G60)*(D42+'Map and Results'!$E$15-'Map and Results'!G60)*(D42-'Map and Results'!$E$15+'Map and Results'!G60)*(D42+'Map and Results'!$E$15+'Map and Results'!G60))))</f>
        <v>0</v>
      </c>
      <c r="K42" s="4">
        <f ca="1">IF(E42&lt;=ABS('Map and Results'!$E$16-'Map and Results'!G60),'Map and Results'!H60,IF(E42&gt;=('Map and Results'!$E$16+'Map and Results'!G60),0,'Map and Results'!$E$16^2*ACOS((E42^2+'Map and Results'!$E$16^2-'Map and Results'!G60^2)/(2*E42*'Map and Results'!$E$16))+'Map and Results'!G60^2*ACOS((E42^2-'Map and Results'!$E$16^2+'Map and Results'!G60^2)/(2*E42*'Map and Results'!G60))-0.5*SQRT((-E42+'Map and Results'!$E$16+'Map and Results'!G60)*(E42+'Map and Results'!$E$16-'Map and Results'!G60)*(E42-'Map and Results'!$E$16+'Map and Results'!G60)*(E42+'Map and Results'!$E$16+'Map and Results'!G60))))</f>
        <v>0</v>
      </c>
      <c r="L42">
        <f ca="1">'Map and Results'!H60-SUM(I42:K42)</f>
        <v>0</v>
      </c>
      <c r="N42" s="9">
        <f t="shared" si="0"/>
        <v>0</v>
      </c>
    </row>
    <row r="43" spans="1:14">
      <c r="B43" s="7">
        <v>39</v>
      </c>
      <c r="C43">
        <f ca="1">IF('Map and Results'!B61=0,0,SQRT(('Map and Results'!$B$14-'Map and Results'!D61)^2+('Map and Results'!$C$14-'Map and Results'!E61)^2))</f>
        <v>0</v>
      </c>
      <c r="D43">
        <f ca="1">IF('Map and Results'!B61=0,0,SQRT(('Map and Results'!$B$15-'Map and Results'!D61)^2+('Map and Results'!$C$15-'Map and Results'!E61)^2))</f>
        <v>0</v>
      </c>
      <c r="E43">
        <f ca="1">IF('Map and Results'!B61=0,0,SQRT(('Map and Results'!$B$16-'Map and Results'!D61)^2+('Map and Results'!$C$16-'Map and Results'!E61)^2))</f>
        <v>0</v>
      </c>
      <c r="H43" s="7">
        <v>39</v>
      </c>
      <c r="I43" s="4">
        <f ca="1">IF(C43&lt;=ABS('Map and Results'!$E$14-'Map and Results'!G61),'Map and Results'!H61,IF(C43&gt;=('Map and Results'!$E$14+'Map and Results'!G61),0,'Map and Results'!$E$14^2*ACOS((C43^2+'Map and Results'!$E$14^2-'Map and Results'!G61^2)/(2*C43*'Map and Results'!$E$14))+'Map and Results'!G61^2*ACOS((C43^2-'Map and Results'!$E$14^2+'Map and Results'!G61^2)/(2*C43*'Map and Results'!G61))-0.5*SQRT((-C43+'Map and Results'!$E$14+'Map and Results'!G61)*(C43+'Map and Results'!$E$14-'Map and Results'!G61)*(C43-'Map and Results'!$E$14+'Map and Results'!G61)*(C43+'Map and Results'!$E$14+'Map and Results'!G61))))</f>
        <v>0</v>
      </c>
      <c r="J43" s="4">
        <f ca="1">IF(D43&lt;=ABS('Map and Results'!$E$15-'Map and Results'!G61),'Map and Results'!H61,IF(D43&gt;=('Map and Results'!$E$15+'Map and Results'!G61),0,'Map and Results'!$E$15^2*ACOS((D43^2+'Map and Results'!$E$15^2-'Map and Results'!G61^2)/(2*D43*'Map and Results'!$E$15))+'Map and Results'!G61^2*ACOS((D43^2-'Map and Results'!$E$15^2+'Map and Results'!G61^2)/(2*D43*'Map and Results'!G61))-0.5*SQRT((-D43+'Map and Results'!$E$15+'Map and Results'!G61)*(D43+'Map and Results'!$E$15-'Map and Results'!G61)*(D43-'Map and Results'!$E$15+'Map and Results'!G61)*(D43+'Map and Results'!$E$15+'Map and Results'!G61))))</f>
        <v>0</v>
      </c>
      <c r="K43" s="4">
        <f ca="1">IF(E43&lt;=ABS('Map and Results'!$E$16-'Map and Results'!G61),'Map and Results'!H61,IF(E43&gt;=('Map and Results'!$E$16+'Map and Results'!G61),0,'Map and Results'!$E$16^2*ACOS((E43^2+'Map and Results'!$E$16^2-'Map and Results'!G61^2)/(2*E43*'Map and Results'!$E$16))+'Map and Results'!G61^2*ACOS((E43^2-'Map and Results'!$E$16^2+'Map and Results'!G61^2)/(2*E43*'Map and Results'!G61))-0.5*SQRT((-E43+'Map and Results'!$E$16+'Map and Results'!G61)*(E43+'Map and Results'!$E$16-'Map and Results'!G61)*(E43-'Map and Results'!$E$16+'Map and Results'!G61)*(E43+'Map and Results'!$E$16+'Map and Results'!G61))))</f>
        <v>0</v>
      </c>
      <c r="L43">
        <f ca="1">'Map and Results'!H61-SUM(I43:K43)</f>
        <v>0</v>
      </c>
      <c r="N43" s="9">
        <f t="shared" si="0"/>
        <v>0</v>
      </c>
    </row>
    <row r="44" spans="1:14">
      <c r="B44" s="7">
        <v>40</v>
      </c>
      <c r="C44">
        <f ca="1">IF('Map and Results'!B62=0,0,SQRT(('Map and Results'!$B$14-'Map and Results'!D62)^2+('Map and Results'!$C$14-'Map and Results'!E62)^2))</f>
        <v>0</v>
      </c>
      <c r="D44">
        <f ca="1">IF('Map and Results'!B62=0,0,SQRT(('Map and Results'!$B$15-'Map and Results'!D62)^2+('Map and Results'!$C$15-'Map and Results'!E62)^2))</f>
        <v>0</v>
      </c>
      <c r="E44">
        <f ca="1">IF('Map and Results'!B62=0,0,SQRT(('Map and Results'!$B$16-'Map and Results'!D62)^2+('Map and Results'!$C$16-'Map and Results'!E62)^2))</f>
        <v>0</v>
      </c>
      <c r="H44" s="7">
        <v>40</v>
      </c>
      <c r="I44" s="4">
        <f ca="1">IF(C44&lt;=ABS('Map and Results'!$E$14-'Map and Results'!G62),'Map and Results'!H62,IF(C44&gt;=('Map and Results'!$E$14+'Map and Results'!G62),0,'Map and Results'!$E$14^2*ACOS((C44^2+'Map and Results'!$E$14^2-'Map and Results'!G62^2)/(2*C44*'Map and Results'!$E$14))+'Map and Results'!G62^2*ACOS((C44^2-'Map and Results'!$E$14^2+'Map and Results'!G62^2)/(2*C44*'Map and Results'!G62))-0.5*SQRT((-C44+'Map and Results'!$E$14+'Map and Results'!G62)*(C44+'Map and Results'!$E$14-'Map and Results'!G62)*(C44-'Map and Results'!$E$14+'Map and Results'!G62)*(C44+'Map and Results'!$E$14+'Map and Results'!G62))))</f>
        <v>0</v>
      </c>
      <c r="J44" s="4">
        <f ca="1">IF(D44&lt;=ABS('Map and Results'!$E$15-'Map and Results'!G62),'Map and Results'!H62,IF(D44&gt;=('Map and Results'!$E$15+'Map and Results'!G62),0,'Map and Results'!$E$15^2*ACOS((D44^2+'Map and Results'!$E$15^2-'Map and Results'!G62^2)/(2*D44*'Map and Results'!$E$15))+'Map and Results'!G62^2*ACOS((D44^2-'Map and Results'!$E$15^2+'Map and Results'!G62^2)/(2*D44*'Map and Results'!G62))-0.5*SQRT((-D44+'Map and Results'!$E$15+'Map and Results'!G62)*(D44+'Map and Results'!$E$15-'Map and Results'!G62)*(D44-'Map and Results'!$E$15+'Map and Results'!G62)*(D44+'Map and Results'!$E$15+'Map and Results'!G62))))</f>
        <v>0</v>
      </c>
      <c r="K44" s="4">
        <f ca="1">IF(E44&lt;=ABS('Map and Results'!$E$16-'Map and Results'!G62),'Map and Results'!H62,IF(E44&gt;=('Map and Results'!$E$16+'Map and Results'!G62),0,'Map and Results'!$E$16^2*ACOS((E44^2+'Map and Results'!$E$16^2-'Map and Results'!G62^2)/(2*E44*'Map and Results'!$E$16))+'Map and Results'!G62^2*ACOS((E44^2-'Map and Results'!$E$16^2+'Map and Results'!G62^2)/(2*E44*'Map and Results'!G62))-0.5*SQRT((-E44+'Map and Results'!$E$16+'Map and Results'!G62)*(E44+'Map and Results'!$E$16-'Map and Results'!G62)*(E44-'Map and Results'!$E$16+'Map and Results'!G62)*(E44+'Map and Results'!$E$16+'Map and Results'!G62))))</f>
        <v>0</v>
      </c>
      <c r="L44">
        <f ca="1">'Map and Results'!H62-SUM(I44:K44)</f>
        <v>0</v>
      </c>
      <c r="N44" s="9">
        <f t="shared" si="0"/>
        <v>0</v>
      </c>
    </row>
    <row r="45" spans="1:14">
      <c r="A45" s="10"/>
      <c r="B45" s="7">
        <v>41</v>
      </c>
      <c r="C45">
        <f ca="1">IF('Map and Results'!B63=0,0,SQRT(('Map and Results'!$B$14-'Map and Results'!D63)^2+('Map and Results'!$C$14-'Map and Results'!E63)^2))</f>
        <v>0</v>
      </c>
      <c r="D45">
        <f ca="1">IF('Map and Results'!B63=0,0,SQRT(('Map and Results'!$B$15-'Map and Results'!D63)^2+('Map and Results'!$C$15-'Map and Results'!E63)^2))</f>
        <v>0</v>
      </c>
      <c r="E45">
        <f ca="1">IF('Map and Results'!B63=0,0,SQRT(('Map and Results'!$B$16-'Map and Results'!D63)^2+('Map and Results'!$C$16-'Map and Results'!E63)^2))</f>
        <v>0</v>
      </c>
      <c r="H45" s="7">
        <v>41</v>
      </c>
      <c r="I45" s="4">
        <f ca="1">IF(C45&lt;=ABS('Map and Results'!$E$14-'Map and Results'!G63),'Map and Results'!H63,IF(C45&gt;=('Map and Results'!$E$14+'Map and Results'!G63),0,'Map and Results'!$E$14^2*ACOS((C45^2+'Map and Results'!$E$14^2-'Map and Results'!G63^2)/(2*C45*'Map and Results'!$E$14))+'Map and Results'!G63^2*ACOS((C45^2-'Map and Results'!$E$14^2+'Map and Results'!G63^2)/(2*C45*'Map and Results'!G63))-0.5*SQRT((-C45+'Map and Results'!$E$14+'Map and Results'!G63)*(C45+'Map and Results'!$E$14-'Map and Results'!G63)*(C45-'Map and Results'!$E$14+'Map and Results'!G63)*(C45+'Map and Results'!$E$14+'Map and Results'!G63))))</f>
        <v>0</v>
      </c>
      <c r="J45" s="4">
        <f ca="1">IF(D45&lt;=ABS('Map and Results'!$E$15-'Map and Results'!G63),'Map and Results'!H63,IF(D45&gt;=('Map and Results'!$E$15+'Map and Results'!G63),0,'Map and Results'!$E$15^2*ACOS((D45^2+'Map and Results'!$E$15^2-'Map and Results'!G63^2)/(2*D45*'Map and Results'!$E$15))+'Map and Results'!G63^2*ACOS((D45^2-'Map and Results'!$E$15^2+'Map and Results'!G63^2)/(2*D45*'Map and Results'!G63))-0.5*SQRT((-D45+'Map and Results'!$E$15+'Map and Results'!G63)*(D45+'Map and Results'!$E$15-'Map and Results'!G63)*(D45-'Map and Results'!$E$15+'Map and Results'!G63)*(D45+'Map and Results'!$E$15+'Map and Results'!G63))))</f>
        <v>0</v>
      </c>
      <c r="K45" s="4">
        <f ca="1">IF(E45&lt;=ABS('Map and Results'!$E$16-'Map and Results'!G63),'Map and Results'!H63,IF(E45&gt;=('Map and Results'!$E$16+'Map and Results'!G63),0,'Map and Results'!$E$16^2*ACOS((E45^2+'Map and Results'!$E$16^2-'Map and Results'!G63^2)/(2*E45*'Map and Results'!$E$16))+'Map and Results'!G63^2*ACOS((E45^2-'Map and Results'!$E$16^2+'Map and Results'!G63^2)/(2*E45*'Map and Results'!G63))-0.5*SQRT((-E45+'Map and Results'!$E$16+'Map and Results'!G63)*(E45+'Map and Results'!$E$16-'Map and Results'!G63)*(E45-'Map and Results'!$E$16+'Map and Results'!G63)*(E45+'Map and Results'!$E$16+'Map and Results'!G63))))</f>
        <v>0</v>
      </c>
      <c r="L45">
        <f ca="1">'Map and Results'!H63-SUM(I45:K45)</f>
        <v>0</v>
      </c>
      <c r="N45" s="9">
        <f t="shared" si="0"/>
        <v>0</v>
      </c>
    </row>
    <row r="46" spans="1:14" ht="12.75" customHeight="1">
      <c r="B46" s="7">
        <v>42</v>
      </c>
      <c r="C46">
        <f ca="1">IF('Map and Results'!B64=0,0,SQRT(('Map and Results'!$B$14-'Map and Results'!D64)^2+('Map and Results'!$C$14-'Map and Results'!E64)^2))</f>
        <v>0</v>
      </c>
      <c r="D46">
        <f ca="1">IF('Map and Results'!B64=0,0,SQRT(('Map and Results'!$B$15-'Map and Results'!D64)^2+('Map and Results'!$C$15-'Map and Results'!E64)^2))</f>
        <v>0</v>
      </c>
      <c r="E46">
        <f ca="1">IF('Map and Results'!B64=0,0,SQRT(('Map and Results'!$B$16-'Map and Results'!D64)^2+('Map and Results'!$C$16-'Map and Results'!E64)^2))</f>
        <v>0</v>
      </c>
      <c r="H46" s="7">
        <v>42</v>
      </c>
      <c r="I46" s="4">
        <f ca="1">IF(C46&lt;=ABS('Map and Results'!$E$14-'Map and Results'!G64),'Map and Results'!H64,IF(C46&gt;=('Map and Results'!$E$14+'Map and Results'!G64),0,'Map and Results'!$E$14^2*ACOS((C46^2+'Map and Results'!$E$14^2-'Map and Results'!G64^2)/(2*C46*'Map and Results'!$E$14))+'Map and Results'!G64^2*ACOS((C46^2-'Map and Results'!$E$14^2+'Map and Results'!G64^2)/(2*C46*'Map and Results'!G64))-0.5*SQRT((-C46+'Map and Results'!$E$14+'Map and Results'!G64)*(C46+'Map and Results'!$E$14-'Map and Results'!G64)*(C46-'Map and Results'!$E$14+'Map and Results'!G64)*(C46+'Map and Results'!$E$14+'Map and Results'!G64))))</f>
        <v>0</v>
      </c>
      <c r="J46" s="4">
        <f ca="1">IF(D46&lt;=ABS('Map and Results'!$E$15-'Map and Results'!G64),'Map and Results'!H64,IF(D46&gt;=('Map and Results'!$E$15+'Map and Results'!G64),0,'Map and Results'!$E$15^2*ACOS((D46^2+'Map and Results'!$E$15^2-'Map and Results'!G64^2)/(2*D46*'Map and Results'!$E$15))+'Map and Results'!G64^2*ACOS((D46^2-'Map and Results'!$E$15^2+'Map and Results'!G64^2)/(2*D46*'Map and Results'!G64))-0.5*SQRT((-D46+'Map and Results'!$E$15+'Map and Results'!G64)*(D46+'Map and Results'!$E$15-'Map and Results'!G64)*(D46-'Map and Results'!$E$15+'Map and Results'!G64)*(D46+'Map and Results'!$E$15+'Map and Results'!G64))))</f>
        <v>0</v>
      </c>
      <c r="K46" s="4">
        <f ca="1">IF(E46&lt;=ABS('Map and Results'!$E$16-'Map and Results'!G64),'Map and Results'!H64,IF(E46&gt;=('Map and Results'!$E$16+'Map and Results'!G64),0,'Map and Results'!$E$16^2*ACOS((E46^2+'Map and Results'!$E$16^2-'Map and Results'!G64^2)/(2*E46*'Map and Results'!$E$16))+'Map and Results'!G64^2*ACOS((E46^2-'Map and Results'!$E$16^2+'Map and Results'!G64^2)/(2*E46*'Map and Results'!G64))-0.5*SQRT((-E46+'Map and Results'!$E$16+'Map and Results'!G64)*(E46+'Map and Results'!$E$16-'Map and Results'!G64)*(E46-'Map and Results'!$E$16+'Map and Results'!G64)*(E46+'Map and Results'!$E$16+'Map and Results'!G64))))</f>
        <v>0</v>
      </c>
      <c r="L46">
        <f ca="1">'Map and Results'!H64-SUM(I46:K46)</f>
        <v>0</v>
      </c>
      <c r="N46" s="9">
        <f t="shared" si="0"/>
        <v>0</v>
      </c>
    </row>
    <row r="47" spans="1:14">
      <c r="B47" s="7">
        <v>43</v>
      </c>
      <c r="C47">
        <f ca="1">IF('Map and Results'!B65=0,0,SQRT(('Map and Results'!$B$14-'Map and Results'!D65)^2+('Map and Results'!$C$14-'Map and Results'!E65)^2))</f>
        <v>0</v>
      </c>
      <c r="D47">
        <f ca="1">IF('Map and Results'!B65=0,0,SQRT(('Map and Results'!$B$15-'Map and Results'!D65)^2+('Map and Results'!$C$15-'Map and Results'!E65)^2))</f>
        <v>0</v>
      </c>
      <c r="E47">
        <f ca="1">IF('Map and Results'!B65=0,0,SQRT(('Map and Results'!$B$16-'Map and Results'!D65)^2+('Map and Results'!$C$16-'Map and Results'!E65)^2))</f>
        <v>0</v>
      </c>
      <c r="H47" s="7">
        <v>43</v>
      </c>
      <c r="I47" s="4">
        <f ca="1">IF(C47&lt;=ABS('Map and Results'!$E$14-'Map and Results'!G65),'Map and Results'!H65,IF(C47&gt;=('Map and Results'!$E$14+'Map and Results'!G65),0,'Map and Results'!$E$14^2*ACOS((C47^2+'Map and Results'!$E$14^2-'Map and Results'!G65^2)/(2*C47*'Map and Results'!$E$14))+'Map and Results'!G65^2*ACOS((C47^2-'Map and Results'!$E$14^2+'Map and Results'!G65^2)/(2*C47*'Map and Results'!G65))-0.5*SQRT((-C47+'Map and Results'!$E$14+'Map and Results'!G65)*(C47+'Map and Results'!$E$14-'Map and Results'!G65)*(C47-'Map and Results'!$E$14+'Map and Results'!G65)*(C47+'Map and Results'!$E$14+'Map and Results'!G65))))</f>
        <v>0</v>
      </c>
      <c r="J47" s="4">
        <f ca="1">IF(D47&lt;=ABS('Map and Results'!$E$15-'Map and Results'!G65),'Map and Results'!H65,IF(D47&gt;=('Map and Results'!$E$15+'Map and Results'!G65),0,'Map and Results'!$E$15^2*ACOS((D47^2+'Map and Results'!$E$15^2-'Map and Results'!G65^2)/(2*D47*'Map and Results'!$E$15))+'Map and Results'!G65^2*ACOS((D47^2-'Map and Results'!$E$15^2+'Map and Results'!G65^2)/(2*D47*'Map and Results'!G65))-0.5*SQRT((-D47+'Map and Results'!$E$15+'Map and Results'!G65)*(D47+'Map and Results'!$E$15-'Map and Results'!G65)*(D47-'Map and Results'!$E$15+'Map and Results'!G65)*(D47+'Map and Results'!$E$15+'Map and Results'!G65))))</f>
        <v>0</v>
      </c>
      <c r="K47" s="4">
        <f ca="1">IF(E47&lt;=ABS('Map and Results'!$E$16-'Map and Results'!G65),'Map and Results'!H65,IF(E47&gt;=('Map and Results'!$E$16+'Map and Results'!G65),0,'Map and Results'!$E$16^2*ACOS((E47^2+'Map and Results'!$E$16^2-'Map and Results'!G65^2)/(2*E47*'Map and Results'!$E$16))+'Map and Results'!G65^2*ACOS((E47^2-'Map and Results'!$E$16^2+'Map and Results'!G65^2)/(2*E47*'Map and Results'!G65))-0.5*SQRT((-E47+'Map and Results'!$E$16+'Map and Results'!G65)*(E47+'Map and Results'!$E$16-'Map and Results'!G65)*(E47-'Map and Results'!$E$16+'Map and Results'!G65)*(E47+'Map and Results'!$E$16+'Map and Results'!G65))))</f>
        <v>0</v>
      </c>
      <c r="L47">
        <f ca="1">'Map and Results'!H65-SUM(I47:K47)</f>
        <v>0</v>
      </c>
      <c r="N47" s="9">
        <f t="shared" si="0"/>
        <v>0</v>
      </c>
    </row>
    <row r="48" spans="1:14">
      <c r="B48" s="7">
        <v>44</v>
      </c>
      <c r="C48">
        <f ca="1">IF('Map and Results'!B66=0,0,SQRT(('Map and Results'!$B$14-'Map and Results'!D66)^2+('Map and Results'!$C$14-'Map and Results'!E66)^2))</f>
        <v>0</v>
      </c>
      <c r="D48">
        <f ca="1">IF('Map and Results'!B66=0,0,SQRT(('Map and Results'!$B$15-'Map and Results'!D66)^2+('Map and Results'!$C$15-'Map and Results'!E66)^2))</f>
        <v>0</v>
      </c>
      <c r="E48">
        <f ca="1">IF('Map and Results'!B66=0,0,SQRT(('Map and Results'!$B$16-'Map and Results'!D66)^2+('Map and Results'!$C$16-'Map and Results'!E66)^2))</f>
        <v>0</v>
      </c>
      <c r="H48" s="7">
        <v>44</v>
      </c>
      <c r="I48" s="4">
        <f ca="1">IF(C48&lt;=ABS('Map and Results'!$E$14-'Map and Results'!G66),'Map and Results'!H66,IF(C48&gt;=('Map and Results'!$E$14+'Map and Results'!G66),0,'Map and Results'!$E$14^2*ACOS((C48^2+'Map and Results'!$E$14^2-'Map and Results'!G66^2)/(2*C48*'Map and Results'!$E$14))+'Map and Results'!G66^2*ACOS((C48^2-'Map and Results'!$E$14^2+'Map and Results'!G66^2)/(2*C48*'Map and Results'!G66))-0.5*SQRT((-C48+'Map and Results'!$E$14+'Map and Results'!G66)*(C48+'Map and Results'!$E$14-'Map and Results'!G66)*(C48-'Map and Results'!$E$14+'Map and Results'!G66)*(C48+'Map and Results'!$E$14+'Map and Results'!G66))))</f>
        <v>0</v>
      </c>
      <c r="J48" s="4">
        <f ca="1">IF(D48&lt;=ABS('Map and Results'!$E$15-'Map and Results'!G66),'Map and Results'!H66,IF(D48&gt;=('Map and Results'!$E$15+'Map and Results'!G66),0,'Map and Results'!$E$15^2*ACOS((D48^2+'Map and Results'!$E$15^2-'Map and Results'!G66^2)/(2*D48*'Map and Results'!$E$15))+'Map and Results'!G66^2*ACOS((D48^2-'Map and Results'!$E$15^2+'Map and Results'!G66^2)/(2*D48*'Map and Results'!G66))-0.5*SQRT((-D48+'Map and Results'!$E$15+'Map and Results'!G66)*(D48+'Map and Results'!$E$15-'Map and Results'!G66)*(D48-'Map and Results'!$E$15+'Map and Results'!G66)*(D48+'Map and Results'!$E$15+'Map and Results'!G66))))</f>
        <v>0</v>
      </c>
      <c r="K48" s="4">
        <f ca="1">IF(E48&lt;=ABS('Map and Results'!$E$16-'Map and Results'!G66),'Map and Results'!H66,IF(E48&gt;=('Map and Results'!$E$16+'Map and Results'!G66),0,'Map and Results'!$E$16^2*ACOS((E48^2+'Map and Results'!$E$16^2-'Map and Results'!G66^2)/(2*E48*'Map and Results'!$E$16))+'Map and Results'!G66^2*ACOS((E48^2-'Map and Results'!$E$16^2+'Map and Results'!G66^2)/(2*E48*'Map and Results'!G66))-0.5*SQRT((-E48+'Map and Results'!$E$16+'Map and Results'!G66)*(E48+'Map and Results'!$E$16-'Map and Results'!G66)*(E48-'Map and Results'!$E$16+'Map and Results'!G66)*(E48+'Map and Results'!$E$16+'Map and Results'!G66))))</f>
        <v>0</v>
      </c>
      <c r="L48">
        <f ca="1">'Map and Results'!H66-SUM(I48:K48)</f>
        <v>0</v>
      </c>
      <c r="N48" s="9">
        <f t="shared" si="0"/>
        <v>0</v>
      </c>
    </row>
    <row r="49" spans="2:14">
      <c r="B49" s="7">
        <v>45</v>
      </c>
      <c r="C49">
        <f ca="1">IF('Map and Results'!B67=0,0,SQRT(('Map and Results'!$B$14-'Map and Results'!D67)^2+('Map and Results'!$C$14-'Map and Results'!E67)^2))</f>
        <v>0</v>
      </c>
      <c r="D49">
        <f ca="1">IF('Map and Results'!B67=0,0,SQRT(('Map and Results'!$B$15-'Map and Results'!D67)^2+('Map and Results'!$C$15-'Map and Results'!E67)^2))</f>
        <v>0</v>
      </c>
      <c r="E49">
        <f ca="1">IF('Map and Results'!B67=0,0,SQRT(('Map and Results'!$B$16-'Map and Results'!D67)^2+('Map and Results'!$C$16-'Map and Results'!E67)^2))</f>
        <v>0</v>
      </c>
      <c r="H49" s="7">
        <v>45</v>
      </c>
      <c r="I49" s="4">
        <f ca="1">IF(C49&lt;=ABS('Map and Results'!$E$14-'Map and Results'!G67),'Map and Results'!H67,IF(C49&gt;=('Map and Results'!$E$14+'Map and Results'!G67),0,'Map and Results'!$E$14^2*ACOS((C49^2+'Map and Results'!$E$14^2-'Map and Results'!G67^2)/(2*C49*'Map and Results'!$E$14))+'Map and Results'!G67^2*ACOS((C49^2-'Map and Results'!$E$14^2+'Map and Results'!G67^2)/(2*C49*'Map and Results'!G67))-0.5*SQRT((-C49+'Map and Results'!$E$14+'Map and Results'!G67)*(C49+'Map and Results'!$E$14-'Map and Results'!G67)*(C49-'Map and Results'!$E$14+'Map and Results'!G67)*(C49+'Map and Results'!$E$14+'Map and Results'!G67))))</f>
        <v>0</v>
      </c>
      <c r="J49" s="4">
        <f ca="1">IF(D49&lt;=ABS('Map and Results'!$E$15-'Map and Results'!G67),'Map and Results'!H67,IF(D49&gt;=('Map and Results'!$E$15+'Map and Results'!G67),0,'Map and Results'!$E$15^2*ACOS((D49^2+'Map and Results'!$E$15^2-'Map and Results'!G67^2)/(2*D49*'Map and Results'!$E$15))+'Map and Results'!G67^2*ACOS((D49^2-'Map and Results'!$E$15^2+'Map and Results'!G67^2)/(2*D49*'Map and Results'!G67))-0.5*SQRT((-D49+'Map and Results'!$E$15+'Map and Results'!G67)*(D49+'Map and Results'!$E$15-'Map and Results'!G67)*(D49-'Map and Results'!$E$15+'Map and Results'!G67)*(D49+'Map and Results'!$E$15+'Map and Results'!G67))))</f>
        <v>0</v>
      </c>
      <c r="K49" s="4">
        <f ca="1">IF(E49&lt;=ABS('Map and Results'!$E$16-'Map and Results'!G67),'Map and Results'!H67,IF(E49&gt;=('Map and Results'!$E$16+'Map and Results'!G67),0,'Map and Results'!$E$16^2*ACOS((E49^2+'Map and Results'!$E$16^2-'Map and Results'!G67^2)/(2*E49*'Map and Results'!$E$16))+'Map and Results'!G67^2*ACOS((E49^2-'Map and Results'!$E$16^2+'Map and Results'!G67^2)/(2*E49*'Map and Results'!G67))-0.5*SQRT((-E49+'Map and Results'!$E$16+'Map and Results'!G67)*(E49+'Map and Results'!$E$16-'Map and Results'!G67)*(E49-'Map and Results'!$E$16+'Map and Results'!G67)*(E49+'Map and Results'!$E$16+'Map and Results'!G67))))</f>
        <v>0</v>
      </c>
      <c r="L49">
        <f ca="1">'Map and Results'!H67-SUM(I49:K49)</f>
        <v>0</v>
      </c>
      <c r="N49" s="9">
        <f t="shared" si="0"/>
        <v>0</v>
      </c>
    </row>
    <row r="50" spans="2:14">
      <c r="B50" s="7">
        <v>46</v>
      </c>
      <c r="C50">
        <f ca="1">IF('Map and Results'!B68=0,0,SQRT(('Map and Results'!$B$14-'Map and Results'!D68)^2+('Map and Results'!$C$14-'Map and Results'!E68)^2))</f>
        <v>0</v>
      </c>
      <c r="D50">
        <f ca="1">IF('Map and Results'!B68=0,0,SQRT(('Map and Results'!$B$15-'Map and Results'!D68)^2+('Map and Results'!$C$15-'Map and Results'!E68)^2))</f>
        <v>0</v>
      </c>
      <c r="E50">
        <f ca="1">IF('Map and Results'!B68=0,0,SQRT(('Map and Results'!$B$16-'Map and Results'!D68)^2+('Map and Results'!$C$16-'Map and Results'!E68)^2))</f>
        <v>0</v>
      </c>
      <c r="H50" s="7">
        <v>46</v>
      </c>
      <c r="I50" s="4">
        <f ca="1">IF(C50&lt;=ABS('Map and Results'!$E$14-'Map and Results'!G68),'Map and Results'!H68,IF(C50&gt;=('Map and Results'!$E$14+'Map and Results'!G68),0,'Map and Results'!$E$14^2*ACOS((C50^2+'Map and Results'!$E$14^2-'Map and Results'!G68^2)/(2*C50*'Map and Results'!$E$14))+'Map and Results'!G68^2*ACOS((C50^2-'Map and Results'!$E$14^2+'Map and Results'!G68^2)/(2*C50*'Map and Results'!G68))-0.5*SQRT((-C50+'Map and Results'!$E$14+'Map and Results'!G68)*(C50+'Map and Results'!$E$14-'Map and Results'!G68)*(C50-'Map and Results'!$E$14+'Map and Results'!G68)*(C50+'Map and Results'!$E$14+'Map and Results'!G68))))</f>
        <v>0</v>
      </c>
      <c r="J50" s="4">
        <f ca="1">IF(D50&lt;=ABS('Map and Results'!$E$15-'Map and Results'!G68),'Map and Results'!H68,IF(D50&gt;=('Map and Results'!$E$15+'Map and Results'!G68),0,'Map and Results'!$E$15^2*ACOS((D50^2+'Map and Results'!$E$15^2-'Map and Results'!G68^2)/(2*D50*'Map and Results'!$E$15))+'Map and Results'!G68^2*ACOS((D50^2-'Map and Results'!$E$15^2+'Map and Results'!G68^2)/(2*D50*'Map and Results'!G68))-0.5*SQRT((-D50+'Map and Results'!$E$15+'Map and Results'!G68)*(D50+'Map and Results'!$E$15-'Map and Results'!G68)*(D50-'Map and Results'!$E$15+'Map and Results'!G68)*(D50+'Map and Results'!$E$15+'Map and Results'!G68))))</f>
        <v>0</v>
      </c>
      <c r="K50" s="4">
        <f ca="1">IF(E50&lt;=ABS('Map and Results'!$E$16-'Map and Results'!G68),'Map and Results'!H68,IF(E50&gt;=('Map and Results'!$E$16+'Map and Results'!G68),0,'Map and Results'!$E$16^2*ACOS((E50^2+'Map and Results'!$E$16^2-'Map and Results'!G68^2)/(2*E50*'Map and Results'!$E$16))+'Map and Results'!G68^2*ACOS((E50^2-'Map and Results'!$E$16^2+'Map and Results'!G68^2)/(2*E50*'Map and Results'!G68))-0.5*SQRT((-E50+'Map and Results'!$E$16+'Map and Results'!G68)*(E50+'Map and Results'!$E$16-'Map and Results'!G68)*(E50-'Map and Results'!$E$16+'Map and Results'!G68)*(E50+'Map and Results'!$E$16+'Map and Results'!G68))))</f>
        <v>0</v>
      </c>
      <c r="L50">
        <f ca="1">'Map and Results'!H68-SUM(I50:K50)</f>
        <v>0</v>
      </c>
      <c r="N50" s="9">
        <f t="shared" si="0"/>
        <v>0</v>
      </c>
    </row>
    <row r="51" spans="2:14">
      <c r="B51" s="7">
        <v>47</v>
      </c>
      <c r="C51">
        <f ca="1">IF('Map and Results'!B69=0,0,SQRT(('Map and Results'!$B$14-'Map and Results'!D69)^2+('Map and Results'!$C$14-'Map and Results'!E69)^2))</f>
        <v>0</v>
      </c>
      <c r="D51">
        <f ca="1">IF('Map and Results'!B69=0,0,SQRT(('Map and Results'!$B$15-'Map and Results'!D69)^2+('Map and Results'!$C$15-'Map and Results'!E69)^2))</f>
        <v>0</v>
      </c>
      <c r="E51">
        <f ca="1">IF('Map and Results'!B69=0,0,SQRT(('Map and Results'!$B$16-'Map and Results'!D69)^2+('Map and Results'!$C$16-'Map and Results'!E69)^2))</f>
        <v>0</v>
      </c>
      <c r="H51" s="7">
        <v>47</v>
      </c>
      <c r="I51" s="4">
        <f ca="1">IF(C51&lt;=ABS('Map and Results'!$E$14-'Map and Results'!G69),'Map and Results'!H69,IF(C51&gt;=('Map and Results'!$E$14+'Map and Results'!G69),0,'Map and Results'!$E$14^2*ACOS((C51^2+'Map and Results'!$E$14^2-'Map and Results'!G69^2)/(2*C51*'Map and Results'!$E$14))+'Map and Results'!G69^2*ACOS((C51^2-'Map and Results'!$E$14^2+'Map and Results'!G69^2)/(2*C51*'Map and Results'!G69))-0.5*SQRT((-C51+'Map and Results'!$E$14+'Map and Results'!G69)*(C51+'Map and Results'!$E$14-'Map and Results'!G69)*(C51-'Map and Results'!$E$14+'Map and Results'!G69)*(C51+'Map and Results'!$E$14+'Map and Results'!G69))))</f>
        <v>0</v>
      </c>
      <c r="J51" s="4">
        <f ca="1">IF(D51&lt;=ABS('Map and Results'!$E$15-'Map and Results'!G69),'Map and Results'!H69,IF(D51&gt;=('Map and Results'!$E$15+'Map and Results'!G69),0,'Map and Results'!$E$15^2*ACOS((D51^2+'Map and Results'!$E$15^2-'Map and Results'!G69^2)/(2*D51*'Map and Results'!$E$15))+'Map and Results'!G69^2*ACOS((D51^2-'Map and Results'!$E$15^2+'Map and Results'!G69^2)/(2*D51*'Map and Results'!G69))-0.5*SQRT((-D51+'Map and Results'!$E$15+'Map and Results'!G69)*(D51+'Map and Results'!$E$15-'Map and Results'!G69)*(D51-'Map and Results'!$E$15+'Map and Results'!G69)*(D51+'Map and Results'!$E$15+'Map and Results'!G69))))</f>
        <v>0</v>
      </c>
      <c r="K51" s="4">
        <f ca="1">IF(E51&lt;=ABS('Map and Results'!$E$16-'Map and Results'!G69),'Map and Results'!H69,IF(E51&gt;=('Map and Results'!$E$16+'Map and Results'!G69),0,'Map and Results'!$E$16^2*ACOS((E51^2+'Map and Results'!$E$16^2-'Map and Results'!G69^2)/(2*E51*'Map and Results'!$E$16))+'Map and Results'!G69^2*ACOS((E51^2-'Map and Results'!$E$16^2+'Map and Results'!G69^2)/(2*E51*'Map and Results'!G69))-0.5*SQRT((-E51+'Map and Results'!$E$16+'Map and Results'!G69)*(E51+'Map and Results'!$E$16-'Map and Results'!G69)*(E51-'Map and Results'!$E$16+'Map and Results'!G69)*(E51+'Map and Results'!$E$16+'Map and Results'!G69))))</f>
        <v>0</v>
      </c>
      <c r="L51">
        <f ca="1">'Map and Results'!H69-SUM(I51:K51)</f>
        <v>0</v>
      </c>
      <c r="N51" s="9">
        <f t="shared" si="0"/>
        <v>0</v>
      </c>
    </row>
    <row r="52" spans="2:14">
      <c r="B52" s="7">
        <v>48</v>
      </c>
      <c r="C52">
        <f ca="1">IF('Map and Results'!B70=0,0,SQRT(('Map and Results'!$B$14-'Map and Results'!D70)^2+('Map and Results'!$C$14-'Map and Results'!E70)^2))</f>
        <v>0</v>
      </c>
      <c r="D52">
        <f ca="1">IF('Map and Results'!B70=0,0,SQRT(('Map and Results'!$B$15-'Map and Results'!D70)^2+('Map and Results'!$C$15-'Map and Results'!E70)^2))</f>
        <v>0</v>
      </c>
      <c r="E52">
        <f ca="1">IF('Map and Results'!B70=0,0,SQRT(('Map and Results'!$B$16-'Map and Results'!D70)^2+('Map and Results'!$C$16-'Map and Results'!E70)^2))</f>
        <v>0</v>
      </c>
      <c r="H52" s="7">
        <v>48</v>
      </c>
      <c r="I52" s="4">
        <f ca="1">IF(C52&lt;=ABS('Map and Results'!$E$14-'Map and Results'!G70),'Map and Results'!H70,IF(C52&gt;=('Map and Results'!$E$14+'Map and Results'!G70),0,'Map and Results'!$E$14^2*ACOS((C52^2+'Map and Results'!$E$14^2-'Map and Results'!G70^2)/(2*C52*'Map and Results'!$E$14))+'Map and Results'!G70^2*ACOS((C52^2-'Map and Results'!$E$14^2+'Map and Results'!G70^2)/(2*C52*'Map and Results'!G70))-0.5*SQRT((-C52+'Map and Results'!$E$14+'Map and Results'!G70)*(C52+'Map and Results'!$E$14-'Map and Results'!G70)*(C52-'Map and Results'!$E$14+'Map and Results'!G70)*(C52+'Map and Results'!$E$14+'Map and Results'!G70))))</f>
        <v>0</v>
      </c>
      <c r="J52" s="4">
        <f ca="1">IF(D52&lt;=ABS('Map and Results'!$E$15-'Map and Results'!G70),'Map and Results'!H70,IF(D52&gt;=('Map and Results'!$E$15+'Map and Results'!G70),0,'Map and Results'!$E$15^2*ACOS((D52^2+'Map and Results'!$E$15^2-'Map and Results'!G70^2)/(2*D52*'Map and Results'!$E$15))+'Map and Results'!G70^2*ACOS((D52^2-'Map and Results'!$E$15^2+'Map and Results'!G70^2)/(2*D52*'Map and Results'!G70))-0.5*SQRT((-D52+'Map and Results'!$E$15+'Map and Results'!G70)*(D52+'Map and Results'!$E$15-'Map and Results'!G70)*(D52-'Map and Results'!$E$15+'Map and Results'!G70)*(D52+'Map and Results'!$E$15+'Map and Results'!G70))))</f>
        <v>0</v>
      </c>
      <c r="K52" s="4">
        <f ca="1">IF(E52&lt;=ABS('Map and Results'!$E$16-'Map and Results'!G70),'Map and Results'!H70,IF(E52&gt;=('Map and Results'!$E$16+'Map and Results'!G70),0,'Map and Results'!$E$16^2*ACOS((E52^2+'Map and Results'!$E$16^2-'Map and Results'!G70^2)/(2*E52*'Map and Results'!$E$16))+'Map and Results'!G70^2*ACOS((E52^2-'Map and Results'!$E$16^2+'Map and Results'!G70^2)/(2*E52*'Map and Results'!G70))-0.5*SQRT((-E52+'Map and Results'!$E$16+'Map and Results'!G70)*(E52+'Map and Results'!$E$16-'Map and Results'!G70)*(E52-'Map and Results'!$E$16+'Map and Results'!G70)*(E52+'Map and Results'!$E$16+'Map and Results'!G70))))</f>
        <v>0</v>
      </c>
      <c r="L52">
        <f ca="1">'Map and Results'!H70-SUM(I52:K52)</f>
        <v>0</v>
      </c>
      <c r="N52" s="9">
        <f t="shared" si="0"/>
        <v>0</v>
      </c>
    </row>
    <row r="53" spans="2:14">
      <c r="B53" s="7">
        <v>49</v>
      </c>
      <c r="C53">
        <f ca="1">IF('Map and Results'!B71=0,0,SQRT(('Map and Results'!$B$14-'Map and Results'!D71)^2+('Map and Results'!$C$14-'Map and Results'!E71)^2))</f>
        <v>0</v>
      </c>
      <c r="D53">
        <f ca="1">IF('Map and Results'!B71=0,0,SQRT(('Map and Results'!$B$15-'Map and Results'!D71)^2+('Map and Results'!$C$15-'Map and Results'!E71)^2))</f>
        <v>0</v>
      </c>
      <c r="E53">
        <f ca="1">IF('Map and Results'!B71=0,0,SQRT(('Map and Results'!$B$16-'Map and Results'!D71)^2+('Map and Results'!$C$16-'Map and Results'!E71)^2))</f>
        <v>0</v>
      </c>
      <c r="H53" s="7">
        <v>49</v>
      </c>
      <c r="I53" s="4">
        <f ca="1">IF(C53&lt;=ABS('Map and Results'!$E$14-'Map and Results'!G71),'Map and Results'!H71,IF(C53&gt;=('Map and Results'!$E$14+'Map and Results'!G71),0,'Map and Results'!$E$14^2*ACOS((C53^2+'Map and Results'!$E$14^2-'Map and Results'!G71^2)/(2*C53*'Map and Results'!$E$14))+'Map and Results'!G71^2*ACOS((C53^2-'Map and Results'!$E$14^2+'Map and Results'!G71^2)/(2*C53*'Map and Results'!G71))-0.5*SQRT((-C53+'Map and Results'!$E$14+'Map and Results'!G71)*(C53+'Map and Results'!$E$14-'Map and Results'!G71)*(C53-'Map and Results'!$E$14+'Map and Results'!G71)*(C53+'Map and Results'!$E$14+'Map and Results'!G71))))</f>
        <v>0</v>
      </c>
      <c r="J53" s="4">
        <f ca="1">IF(D53&lt;=ABS('Map and Results'!$E$15-'Map and Results'!G71),'Map and Results'!H71,IF(D53&gt;=('Map and Results'!$E$15+'Map and Results'!G71),0,'Map and Results'!$E$15^2*ACOS((D53^2+'Map and Results'!$E$15^2-'Map and Results'!G71^2)/(2*D53*'Map and Results'!$E$15))+'Map and Results'!G71^2*ACOS((D53^2-'Map and Results'!$E$15^2+'Map and Results'!G71^2)/(2*D53*'Map and Results'!G71))-0.5*SQRT((-D53+'Map and Results'!$E$15+'Map and Results'!G71)*(D53+'Map and Results'!$E$15-'Map and Results'!G71)*(D53-'Map and Results'!$E$15+'Map and Results'!G71)*(D53+'Map and Results'!$E$15+'Map and Results'!G71))))</f>
        <v>0</v>
      </c>
      <c r="K53" s="4">
        <f ca="1">IF(E53&lt;=ABS('Map and Results'!$E$16-'Map and Results'!G71),'Map and Results'!H71,IF(E53&gt;=('Map and Results'!$E$16+'Map and Results'!G71),0,'Map and Results'!$E$16^2*ACOS((E53^2+'Map and Results'!$E$16^2-'Map and Results'!G71^2)/(2*E53*'Map and Results'!$E$16))+'Map and Results'!G71^2*ACOS((E53^2-'Map and Results'!$E$16^2+'Map and Results'!G71^2)/(2*E53*'Map and Results'!G71))-0.5*SQRT((-E53+'Map and Results'!$E$16+'Map and Results'!G71)*(E53+'Map and Results'!$E$16-'Map and Results'!G71)*(E53-'Map and Results'!$E$16+'Map and Results'!G71)*(E53+'Map and Results'!$E$16+'Map and Results'!G71))))</f>
        <v>0</v>
      </c>
      <c r="L53">
        <f ca="1">'Map and Results'!H71-SUM(I53:K53)</f>
        <v>0</v>
      </c>
      <c r="N53" s="9">
        <f t="shared" si="0"/>
        <v>0</v>
      </c>
    </row>
    <row r="54" spans="2:14">
      <c r="B54" s="7">
        <v>50</v>
      </c>
      <c r="C54">
        <f ca="1">IF('Map and Results'!B72=0,0,SQRT(('Map and Results'!$B$14-'Map and Results'!D72)^2+('Map and Results'!$C$14-'Map and Results'!E72)^2))</f>
        <v>0</v>
      </c>
      <c r="D54">
        <f ca="1">IF('Map and Results'!B72=0,0,SQRT(('Map and Results'!$B$15-'Map and Results'!D72)^2+('Map and Results'!$C$15-'Map and Results'!E72)^2))</f>
        <v>0</v>
      </c>
      <c r="E54">
        <f ca="1">IF('Map and Results'!B72=0,0,SQRT(('Map and Results'!$B$16-'Map and Results'!D72)^2+('Map and Results'!$C$16-'Map and Results'!E72)^2))</f>
        <v>0</v>
      </c>
      <c r="H54" s="7">
        <v>50</v>
      </c>
      <c r="I54" s="4">
        <f ca="1">IF(C54&lt;=ABS('Map and Results'!$E$14-'Map and Results'!G72),'Map and Results'!H72,IF(C54&gt;=('Map and Results'!$E$14+'Map and Results'!G72),0,'Map and Results'!$E$14^2*ACOS((C54^2+'Map and Results'!$E$14^2-'Map and Results'!G72^2)/(2*C54*'Map and Results'!$E$14))+'Map and Results'!G72^2*ACOS((C54^2-'Map and Results'!$E$14^2+'Map and Results'!G72^2)/(2*C54*'Map and Results'!G72))-0.5*SQRT((-C54+'Map and Results'!$E$14+'Map and Results'!G72)*(C54+'Map and Results'!$E$14-'Map and Results'!G72)*(C54-'Map and Results'!$E$14+'Map and Results'!G72)*(C54+'Map and Results'!$E$14+'Map and Results'!G72))))</f>
        <v>0</v>
      </c>
      <c r="J54" s="4">
        <f ca="1">IF(D54&lt;=ABS('Map and Results'!$E$15-'Map and Results'!G72),'Map and Results'!H72,IF(D54&gt;=('Map and Results'!$E$15+'Map and Results'!G72),0,'Map and Results'!$E$15^2*ACOS((D54^2+'Map and Results'!$E$15^2-'Map and Results'!G72^2)/(2*D54*'Map and Results'!$E$15))+'Map and Results'!G72^2*ACOS((D54^2-'Map and Results'!$E$15^2+'Map and Results'!G72^2)/(2*D54*'Map and Results'!G72))-0.5*SQRT((-D54+'Map and Results'!$E$15+'Map and Results'!G72)*(D54+'Map and Results'!$E$15-'Map and Results'!G72)*(D54-'Map and Results'!$E$15+'Map and Results'!G72)*(D54+'Map and Results'!$E$15+'Map and Results'!G72))))</f>
        <v>0</v>
      </c>
      <c r="K54" s="4">
        <f ca="1">IF(E54&lt;=ABS('Map and Results'!$E$16-'Map and Results'!G72),'Map and Results'!H72,IF(E54&gt;=('Map and Results'!$E$16+'Map and Results'!G72),0,'Map and Results'!$E$16^2*ACOS((E54^2+'Map and Results'!$E$16^2-'Map and Results'!G72^2)/(2*E54*'Map and Results'!$E$16))+'Map and Results'!G72^2*ACOS((E54^2-'Map and Results'!$E$16^2+'Map and Results'!G72^2)/(2*E54*'Map and Results'!G72))-0.5*SQRT((-E54+'Map and Results'!$E$16+'Map and Results'!G72)*(E54+'Map and Results'!$E$16-'Map and Results'!G72)*(E54-'Map and Results'!$E$16+'Map and Results'!G72)*(E54+'Map and Results'!$E$16+'Map and Results'!G72))))</f>
        <v>0</v>
      </c>
      <c r="L54">
        <f ca="1">'Map and Results'!H72-SUM(I54:K54)</f>
        <v>0</v>
      </c>
      <c r="N54" s="9">
        <f t="shared" si="0"/>
        <v>0</v>
      </c>
    </row>
    <row r="56" spans="2:14">
      <c r="G56" t="s">
        <v>71</v>
      </c>
      <c r="I56">
        <f>50-COUNTIF(I5:I54,0)</f>
        <v>8</v>
      </c>
      <c r="J56">
        <f>50-COUNTIF(J5:J54,0)</f>
        <v>5</v>
      </c>
      <c r="K56">
        <f>50-COUNTIF(K5:K54,0)</f>
        <v>10</v>
      </c>
      <c r="N56">
        <f>50-COUNTIF(N5:N54,0)</f>
        <v>25</v>
      </c>
    </row>
    <row r="73" spans="1:6">
      <c r="B73">
        <f>COUNTIF(B23:B72,1)</f>
        <v>0</v>
      </c>
    </row>
    <row r="76" spans="1:6">
      <c r="A76" s="53" t="s">
        <v>72</v>
      </c>
      <c r="B76" s="51"/>
      <c r="C76" s="51"/>
      <c r="D76" s="51"/>
      <c r="E76" s="51"/>
      <c r="F76" s="51"/>
    </row>
    <row r="78" spans="1:6">
      <c r="A78" s="9" t="s">
        <v>11</v>
      </c>
      <c r="B78" s="9" t="s">
        <v>73</v>
      </c>
    </row>
    <row r="104" spans="2:2">
      <c r="B104" s="42">
        <v>0.8</v>
      </c>
    </row>
  </sheetData>
  <mergeCells count="2">
    <mergeCell ref="A4:A24"/>
    <mergeCell ref="G4:G24"/>
  </mergeCells>
  <phoneticPr fontId="4" type="noConversion"/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codeName="Sheet3" enableFormatConditionsCalculation="0"/>
  <dimension ref="A2:AZ54"/>
  <sheetViews>
    <sheetView zoomScale="85" zoomScaleNormal="85" workbookViewId="0">
      <selection activeCell="A33" sqref="A33"/>
    </sheetView>
  </sheetViews>
  <sheetFormatPr baseColWidth="10" defaultColWidth="8.75" defaultRowHeight="12.75"/>
  <sheetData>
    <row r="2" spans="1:52">
      <c r="A2" s="11" t="s">
        <v>34</v>
      </c>
      <c r="D2" s="1"/>
    </row>
    <row r="3" spans="1:52">
      <c r="A3" s="9" t="s">
        <v>29</v>
      </c>
      <c r="C3" s="92" t="s">
        <v>11</v>
      </c>
      <c r="D3" s="96"/>
      <c r="E3" s="96"/>
      <c r="F3" s="96"/>
      <c r="G3" s="96"/>
      <c r="H3" s="96"/>
    </row>
    <row r="4" spans="1:52">
      <c r="A4" s="95" t="s">
        <v>15</v>
      </c>
      <c r="B4" s="7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2">
        <v>28</v>
      </c>
      <c r="AE4" s="2">
        <v>29</v>
      </c>
      <c r="AF4" s="2">
        <v>30</v>
      </c>
      <c r="AG4" s="2">
        <v>31</v>
      </c>
      <c r="AH4" s="2">
        <v>32</v>
      </c>
      <c r="AI4" s="2">
        <v>33</v>
      </c>
      <c r="AJ4" s="2">
        <v>34</v>
      </c>
      <c r="AK4" s="2">
        <v>35</v>
      </c>
      <c r="AL4" s="2">
        <v>36</v>
      </c>
      <c r="AM4" s="2">
        <v>37</v>
      </c>
      <c r="AN4" s="2">
        <v>38</v>
      </c>
      <c r="AO4" s="2">
        <v>39</v>
      </c>
      <c r="AP4" s="2">
        <v>40</v>
      </c>
      <c r="AQ4" s="2">
        <v>41</v>
      </c>
      <c r="AR4" s="2">
        <v>42</v>
      </c>
      <c r="AS4" s="2">
        <v>43</v>
      </c>
      <c r="AT4" s="2">
        <v>44</v>
      </c>
      <c r="AU4" s="2">
        <v>45</v>
      </c>
      <c r="AV4" s="2">
        <v>46</v>
      </c>
      <c r="AW4" s="2">
        <v>47</v>
      </c>
      <c r="AX4" s="2">
        <v>48</v>
      </c>
      <c r="AY4" s="2">
        <v>49</v>
      </c>
      <c r="AZ4" s="2">
        <v>50</v>
      </c>
    </row>
    <row r="5" spans="1:52">
      <c r="A5" s="95"/>
      <c r="B5" s="7">
        <v>1</v>
      </c>
      <c r="C5">
        <f ca="1">IF('Map and Results'!$B$23=0,0,SQRT(('Map and Results'!$D$23-'Map and Results'!D23)^2+('Map and Results'!$E$23-'Map and Results'!E23)^2))</f>
        <v>0</v>
      </c>
      <c r="D5">
        <f ca="1">IF('Map and Results'!$B$24=0,0,SQRT(('Map and Results'!$D$24-'Map and Results'!D23)^2+('Map and Results'!$E$24-'Map and Results'!E23)^2))</f>
        <v>126.17169954880066</v>
      </c>
      <c r="E5">
        <f ca="1">IF('Map and Results'!$B$25=0,0,SQRT(('Map and Results'!$D$25-'Map and Results'!D23)^2+('Map and Results'!$E$25-'Map and Results'!E23)^2))</f>
        <v>214.62263610779416</v>
      </c>
      <c r="F5">
        <f ca="1">IF('Map and Results'!$B$26=0,0,SQRT(('Map and Results'!$D$26-'Map and Results'!D23)^2+('Map and Results'!$E$26-'Map and Results'!E23)^2))</f>
        <v>200.02294107672799</v>
      </c>
      <c r="G5">
        <f ca="1">IF('Map and Results'!$B$27=0,0,SQRT(('Map and Results'!$D$27-'Map and Results'!$D23)^2+('Map and Results'!$E$27-'Map and Results'!$E23)^2))</f>
        <v>220.56463860618473</v>
      </c>
      <c r="H5">
        <f ca="1">IF('Map and Results'!$B$28=0,0,SQRT(('Map and Results'!$D$28-'Map and Results'!$D23)^2+('Map and Results'!$E$28-'Map and Results'!$E23)^2))</f>
        <v>92.546502652687678</v>
      </c>
      <c r="I5">
        <f ca="1">IF('Map and Results'!$B$29=0,0,SQRT(('Map and Results'!$D$29-'Map and Results'!$D23)^2+('Map and Results'!$E$29-'Map and Results'!$E23)^2))</f>
        <v>77.290823112195838</v>
      </c>
      <c r="J5">
        <f ca="1">IF('Map and Results'!$B$30=0,0,SQRT(('Map and Results'!$D$30-'Map and Results'!$D23)^2+('Map and Results'!$E$30-'Map and Results'!$E23)^2))</f>
        <v>169.1504667120108</v>
      </c>
      <c r="K5">
        <f ca="1">IF('Map and Results'!$B$31=0,0,SQRT(('Map and Results'!$D$31-'Map and Results'!$D23)^2+('Map and Results'!$E$31-'Map and Results'!$E23)^2))</f>
        <v>34.782623340536162</v>
      </c>
      <c r="L5">
        <f ca="1">IF('Map and Results'!$B$32=0,0,SQRT(('Map and Results'!$D$32-'Map and Results'!$D23)^2+('Map and Results'!$E$32-'Map and Results'!$E23)^2))</f>
        <v>73.177789672007279</v>
      </c>
      <c r="M5">
        <f ca="1">IF('Map and Results'!$B$33=0,0,SQRT(('Map and Results'!$D$33-'Map and Results'!$D23)^2+('Map and Results'!$E$33-'Map and Results'!$E23)^2))</f>
        <v>159.24750544178792</v>
      </c>
      <c r="N5">
        <f ca="1">IF('Map and Results'!$B$34=0,0,SQRT(('Map and Results'!$D$34-'Map and Results'!$D23)^2+('Map and Results'!$E$34-'Map and Results'!$E23)^2))</f>
        <v>145.54435876406052</v>
      </c>
      <c r="O5">
        <f ca="1">IF('Map and Results'!$B$35=0,0,SQRT(('Map and Results'!$D$35-'Map and Results'!$D23)^2+('Map and Results'!$E$35-'Map and Results'!$E23)^2))</f>
        <v>177.0752624122286</v>
      </c>
      <c r="P5">
        <f ca="1">IF('Map and Results'!$B$36=0,0,SQRT(('Map and Results'!$D$36-'Map and Results'!$D23)^2+('Map and Results'!$E$36-'Map and Results'!$E23)^2))</f>
        <v>147.40117972371735</v>
      </c>
      <c r="Q5">
        <f ca="1">IF('Map and Results'!$B$37=0,0,SQRT(('Map and Results'!$D$37-'Map and Results'!$D23)^2+('Map and Results'!$E$37-'Map and Results'!$E23)^2))</f>
        <v>39.19677772087514</v>
      </c>
      <c r="R5">
        <f ca="1">IF('Map and Results'!$B$38=0,0,SQRT(('Map and Results'!$D$38-'Map and Results'!$D23)^2+('Map and Results'!$E$38-'Map and Results'!$E23)^2))</f>
        <v>50.581905726634105</v>
      </c>
      <c r="S5">
        <f ca="1">IF('Map and Results'!$B$39=0,0,SQRT(('Map and Results'!$D$39-'Map and Results'!$D23)^2+('Map and Results'!$E$39-'Map and Results'!$E23)^2))</f>
        <v>68.703142199878457</v>
      </c>
      <c r="T5">
        <f ca="1">IF('Map and Results'!$B$40=0,0,SQRT(('Map and Results'!$D$40-'Map and Results'!$D23)^2+('Map and Results'!$E$40-'Map and Results'!$E23)^2))</f>
        <v>89.707499972678121</v>
      </c>
      <c r="U5">
        <f ca="1">IF('Map and Results'!$B$41=0,0,SQRT(('Map and Results'!$D$41-'Map and Results'!$D23)^2+('Map and Results'!$E$41-'Map and Results'!$E23)^2))</f>
        <v>150.82583143747286</v>
      </c>
      <c r="V5">
        <f ca="1">IF('Map and Results'!$B$42=0,0,SQRT(('Map and Results'!$D$42-'Map and Results'!$D23)^2+('Map and Results'!$E$42-'Map and Results'!$E23)^2))</f>
        <v>76.384798716680407</v>
      </c>
      <c r="W5">
        <f ca="1">IF('Map and Results'!$B$43=0,0,SQRT(('Map and Results'!$D$43-'Map and Results'!$D23)^2+('Map and Results'!$E$43-'Map and Results'!$E23)^2))</f>
        <v>155.3347792305828</v>
      </c>
      <c r="X5">
        <f ca="1">IF('Map and Results'!$B$44=0,0,SQRT(('Map and Results'!$D$44-'Map and Results'!$D23)^2+('Map and Results'!$E$44-'Map and Results'!$E23)^2))</f>
        <v>68.147798312319523</v>
      </c>
      <c r="Y5">
        <f ca="1">IF('Map and Results'!$B$45=0,0,SQRT(('Map and Results'!$D$45-'Map and Results'!$D23)^2+('Map and Results'!$E$45-'Map and Results'!$E23)^2))</f>
        <v>57.920256503277912</v>
      </c>
      <c r="Z5">
        <f ca="1">IF('Map and Results'!$B$46=0,0,SQRT(('Map and Results'!$D$46-'Map and Results'!$D23)^2+('Map and Results'!$E$46-'Map and Results'!$E23)^2))</f>
        <v>10.554714220185497</v>
      </c>
      <c r="AA5">
        <f ca="1">IF('Map and Results'!$B$47=0,0,SQRT(('Map and Results'!$D$47-'Map and Results'!$D23)^2+('Map and Results'!$E$47-'Map and Results'!$E23)^2))</f>
        <v>243.57671450314913</v>
      </c>
      <c r="AB5">
        <f ca="1">IF('Map and Results'!$B$48=0,0,SQRT(('Map and Results'!$D$48-'Map and Results'!$D23)^2+('Map and Results'!$E$48-'Map and Results'!$E23)^2))</f>
        <v>0</v>
      </c>
      <c r="AC5">
        <f ca="1">IF('Map and Results'!$B$49=0,0,SQRT(('Map and Results'!$D$49-'Map and Results'!$D23)^2+('Map and Results'!$E$49-'Map and Results'!$E23)^2))</f>
        <v>0</v>
      </c>
      <c r="AD5">
        <f ca="1">IF('Map and Results'!$B$50=0,0,SQRT(('Map and Results'!$D$50-'Map and Results'!$D23)^2+('Map and Results'!$E$50-'Map and Results'!$E23)^2))</f>
        <v>0</v>
      </c>
      <c r="AE5">
        <f ca="1">IF('Map and Results'!$B$51=0,0,SQRT(('Map and Results'!$D$51-'Map and Results'!$D23)^2+('Map and Results'!$E$51-'Map and Results'!$E23)^2))</f>
        <v>0</v>
      </c>
      <c r="AF5">
        <f ca="1">IF('Map and Results'!$B$52=0,0,SQRT(('Map and Results'!$D$52-'Map and Results'!$D23)^2+('Map and Results'!$E$52-'Map and Results'!$E23)^2))</f>
        <v>0</v>
      </c>
      <c r="AG5">
        <f ca="1">IF('Map and Results'!$B$53=0,0,SQRT(('Map and Results'!$D$53-'Map and Results'!$D23)^2+('Map and Results'!$E$53-'Map and Results'!$E23)^2))</f>
        <v>0</v>
      </c>
      <c r="AH5">
        <f ca="1">IF('Map and Results'!$B$54=0,0,SQRT(('Map and Results'!$D$54-'Map and Results'!$D23)^2+('Map and Results'!$E$54-'Map and Results'!$E23)^2))</f>
        <v>0</v>
      </c>
      <c r="AI5">
        <f ca="1">IF('Map and Results'!$B$55=0,0,SQRT(('Map and Results'!$D$55-'Map and Results'!$D23)^2+('Map and Results'!$E$55-'Map and Results'!$E23)^2))</f>
        <v>0</v>
      </c>
      <c r="AJ5">
        <f ca="1">IF('Map and Results'!$B$56=0,0,SQRT(('Map and Results'!$D$56-'Map and Results'!$D23)^2+('Map and Results'!$E$56-'Map and Results'!$E23)^2))</f>
        <v>0</v>
      </c>
      <c r="AK5">
        <f ca="1">IF('Map and Results'!$B$57=0,0,SQRT(('Map and Results'!$D$57-'Map and Results'!$D23)^2+('Map and Results'!$E$57-'Map and Results'!$E23)^2))</f>
        <v>0</v>
      </c>
      <c r="AL5">
        <f ca="1">IF('Map and Results'!$B$58=0,0,SQRT(('Map and Results'!$D$58-'Map and Results'!$D23)^2+('Map and Results'!$E$58-'Map and Results'!$E23)^2))</f>
        <v>0</v>
      </c>
      <c r="AM5">
        <f ca="1">IF('Map and Results'!$B$59=0,0,SQRT(('Map and Results'!$D$59-'Map and Results'!$D23)^2+('Map and Results'!$E$59-'Map and Results'!$E23)^2))</f>
        <v>0</v>
      </c>
      <c r="AN5">
        <f ca="1">IF('Map and Results'!$B$60=0,0,SQRT(('Map and Results'!$D$60-'Map and Results'!$D23)^2+('Map and Results'!$E$60-'Map and Results'!$E23)^2))</f>
        <v>0</v>
      </c>
      <c r="AO5">
        <f ca="1">IF('Map and Results'!$B$61=0,0,SQRT(('Map and Results'!$D$61-'Map and Results'!$D23)^2+('Map and Results'!$E$61-'Map and Results'!$E23)^2))</f>
        <v>0</v>
      </c>
      <c r="AP5">
        <f ca="1">IF('Map and Results'!$B$62=0,0,SQRT(('Map and Results'!$D$62-'Map and Results'!$D23)^2+('Map and Results'!$E$62-'Map and Results'!$E23)^2))</f>
        <v>0</v>
      </c>
      <c r="AQ5">
        <f ca="1">IF('Map and Results'!$B$63=0,0,SQRT(('Map and Results'!$D$63-'Map and Results'!$D23)^2+('Map and Results'!$E$63-'Map and Results'!$E23)^2))</f>
        <v>0</v>
      </c>
      <c r="AR5">
        <f ca="1">IF('Map and Results'!$B$64=0,0,SQRT(('Map and Results'!$D$64-'Map and Results'!$D23)^2+('Map and Results'!$E$64-'Map and Results'!$E23)^2))</f>
        <v>0</v>
      </c>
      <c r="AS5">
        <f ca="1">IF('Map and Results'!$B$65=0,0,SQRT(('Map and Results'!$D$65-'Map and Results'!$D23)^2+('Map and Results'!$E$65-'Map and Results'!$E23)^2))</f>
        <v>0</v>
      </c>
      <c r="AT5">
        <f ca="1">IF('Map and Results'!$B$66=0,0,SQRT(('Map and Results'!$D$66-'Map and Results'!$D23)^2+('Map and Results'!$E$66-'Map and Results'!$E23)^2))</f>
        <v>0</v>
      </c>
      <c r="AU5">
        <f ca="1">IF('Map and Results'!$B$67=0,0,SQRT(('Map and Results'!$D$67-'Map and Results'!$D23)^2+('Map and Results'!$E$67-'Map and Results'!$E23)^2))</f>
        <v>0</v>
      </c>
      <c r="AV5">
        <f ca="1">IF('Map and Results'!$B$68=0,0,SQRT(('Map and Results'!$D$68-'Map and Results'!$D23)^2+('Map and Results'!$E$68-'Map and Results'!$E23)^2))</f>
        <v>0</v>
      </c>
      <c r="AW5">
        <f ca="1">IF('Map and Results'!$B$69=0,0,SQRT(('Map and Results'!$D$69-'Map and Results'!$D23)^2+('Map and Results'!$E$69-'Map and Results'!$E23)^2))</f>
        <v>0</v>
      </c>
      <c r="AX5">
        <f ca="1">IF('Map and Results'!$B$70=0,0,SQRT(('Map and Results'!$D$70-'Map and Results'!$D23)^2+('Map and Results'!$E$70-'Map and Results'!$E23)^2))</f>
        <v>0</v>
      </c>
      <c r="AY5">
        <f ca="1">IF('Map and Results'!$B$71=0,0,SQRT(('Map and Results'!$D$71-'Map and Results'!$D23)^2+('Map and Results'!$E$71-'Map and Results'!$E23)^2))</f>
        <v>0</v>
      </c>
      <c r="AZ5">
        <f ca="1">IF('Map and Results'!$B$72=0,0,SQRT(('Map and Results'!$D$72-'Map and Results'!$D23)^2+('Map and Results'!$E$72-'Map and Results'!$E23)^2))</f>
        <v>0</v>
      </c>
    </row>
    <row r="6" spans="1:52">
      <c r="A6" s="95"/>
      <c r="B6" s="7">
        <v>2</v>
      </c>
      <c r="C6">
        <f ca="1">IF('Map and Results'!$B$23=0,0,SQRT(('Map and Results'!$D$23-'Map and Results'!D24)^2+('Map and Results'!$E$23-'Map and Results'!E24)^2))</f>
        <v>126.17169954880066</v>
      </c>
      <c r="D6">
        <f ca="1">IF('Map and Results'!$B$24=0,0,SQRT(('Map and Results'!$D$24-'Map and Results'!D24)^2+('Map and Results'!$E$24-'Map and Results'!E24)^2))</f>
        <v>0</v>
      </c>
      <c r="E6">
        <f ca="1">IF('Map and Results'!$B$25=0,0,SQRT(('Map and Results'!$D$25-'Map and Results'!D24)^2+('Map and Results'!$E$25-'Map and Results'!E24)^2))</f>
        <v>132.49994529018784</v>
      </c>
      <c r="F6">
        <f ca="1">IF('Map and Results'!$B$26=0,0,SQRT(('Map and Results'!$D$26-'Map and Results'!D24)^2+('Map and Results'!$E$26-'Map and Results'!E24)^2))</f>
        <v>284.92890855932541</v>
      </c>
      <c r="G6">
        <f ca="1">IF('Map and Results'!$B$27=0,0,SQRT(('Map and Results'!$D$27-'Map and Results'!$D24)^2+('Map and Results'!$E$27-'Map and Results'!$E24)^2))</f>
        <v>270.05852290692087</v>
      </c>
      <c r="H6">
        <f ca="1">IF('Map and Results'!$B$28=0,0,SQRT(('Map and Results'!$D$28-'Map and Results'!$D24)^2+('Map and Results'!$E$28-'Map and Results'!$E24)^2))</f>
        <v>214.66223855699113</v>
      </c>
      <c r="I6">
        <f ca="1">IF('Map and Results'!$B$29=0,0,SQRT(('Map and Results'!$D$29-'Map and Results'!$D24)^2+('Map and Results'!$E$29-'Map and Results'!$E24)^2))</f>
        <v>179.27958102685801</v>
      </c>
      <c r="J6">
        <f ca="1">IF('Map and Results'!$B$30=0,0,SQRT(('Map and Results'!$D$30-'Map and Results'!$D24)^2+('Map and Results'!$E$30-'Map and Results'!$E24)^2))</f>
        <v>43.822588058006005</v>
      </c>
      <c r="K6">
        <f ca="1">IF('Map and Results'!$B$31=0,0,SQRT(('Map and Results'!$D$31-'Map and Results'!$D24)^2+('Map and Results'!$E$31-'Map and Results'!$E24)^2))</f>
        <v>160.64300533499951</v>
      </c>
      <c r="L6">
        <f ca="1">IF('Map and Results'!$B$32=0,0,SQRT(('Map and Results'!$D$32-'Map and Results'!$D24)^2+('Map and Results'!$E$32-'Map and Results'!$E24)^2))</f>
        <v>93.725752398855974</v>
      </c>
      <c r="M6">
        <f ca="1">IF('Map and Results'!$B$33=0,0,SQRT(('Map and Results'!$D$33-'Map and Results'!$D24)^2+('Map and Results'!$E$33-'Map and Results'!$E24)^2))</f>
        <v>93.130081367590918</v>
      </c>
      <c r="N6">
        <f ca="1">IF('Map and Results'!$B$34=0,0,SQRT(('Map and Results'!$D$34-'Map and Results'!$D24)^2+('Map and Results'!$E$34-'Map and Results'!$E24)^2))</f>
        <v>227.69925667875185</v>
      </c>
      <c r="O6">
        <f ca="1">IF('Map and Results'!$B$35=0,0,SQRT(('Map and Results'!$D$35-'Map and Results'!$D24)^2+('Map and Results'!$E$35-'Map and Results'!$E24)^2))</f>
        <v>262.45873171888536</v>
      </c>
      <c r="P6">
        <f ca="1">IF('Map and Results'!$B$36=0,0,SQRT(('Map and Results'!$D$36-'Map and Results'!$D24)^2+('Map and Results'!$E$36-'Map and Results'!$E24)^2))</f>
        <v>245.34090827939735</v>
      </c>
      <c r="Q6">
        <f ca="1">IF('Map and Results'!$B$37=0,0,SQRT(('Map and Results'!$D$37-'Map and Results'!$D24)^2+('Map and Results'!$E$37-'Map and Results'!$E24)^2))</f>
        <v>127.21447580970001</v>
      </c>
      <c r="R6">
        <f ca="1">IF('Map and Results'!$B$38=0,0,SQRT(('Map and Results'!$D$38-'Map and Results'!$D24)^2+('Map and Results'!$E$38-'Map and Results'!$E24)^2))</f>
        <v>126.31542546680033</v>
      </c>
      <c r="S6">
        <f ca="1">IF('Map and Results'!$B$39=0,0,SQRT(('Map and Results'!$D$39-'Map and Results'!$D24)^2+('Map and Results'!$E$39-'Map and Results'!$E24)^2))</f>
        <v>60.426649972203116</v>
      </c>
      <c r="T6">
        <f ca="1">IF('Map and Results'!$B$40=0,0,SQRT(('Map and Results'!$D$40-'Map and Results'!$D24)^2+('Map and Results'!$E$40-'Map and Results'!$E24)^2))</f>
        <v>59.994749216493624</v>
      </c>
      <c r="U6">
        <f ca="1">IF('Map and Results'!$B$41=0,0,SQRT(('Map and Results'!$D$41-'Map and Results'!$D24)^2+('Map and Results'!$E$41-'Map and Results'!$E24)^2))</f>
        <v>182.50283599175987</v>
      </c>
      <c r="V6">
        <f ca="1">IF('Map and Results'!$B$42=0,0,SQRT(('Map and Results'!$D$42-'Map and Results'!$D24)^2+('Map and Results'!$E$42-'Map and Results'!$E24)^2))</f>
        <v>67.386408830232156</v>
      </c>
      <c r="W6">
        <f ca="1">IF('Map and Results'!$B$43=0,0,SQRT(('Map and Results'!$D$43-'Map and Results'!$D24)^2+('Map and Results'!$E$43-'Map and Results'!$E24)^2))</f>
        <v>142.61188272351896</v>
      </c>
      <c r="X6">
        <f ca="1">IF('Map and Results'!$B$44=0,0,SQRT(('Map and Results'!$D$44-'Map and Results'!$D24)^2+('Map and Results'!$E$44-'Map and Results'!$E24)^2))</f>
        <v>194.11113569918837</v>
      </c>
      <c r="Y6">
        <f ca="1">IF('Map and Results'!$B$45=0,0,SQRT(('Map and Results'!$D$45-'Map and Results'!$D24)^2+('Map and Results'!$E$45-'Map and Results'!$E24)^2))</f>
        <v>81.21184425541793</v>
      </c>
      <c r="Z6">
        <f ca="1">IF('Map and Results'!$B$46=0,0,SQRT(('Map and Results'!$D$46-'Map and Results'!$D24)^2+('Map and Results'!$E$46-'Map and Results'!$E24)^2))</f>
        <v>136.20248108563285</v>
      </c>
      <c r="AA6">
        <f ca="1">IF('Map and Results'!$B$47=0,0,SQRT(('Map and Results'!$D$47-'Map and Results'!$D24)^2+('Map and Results'!$E$47-'Map and Results'!$E24)^2))</f>
        <v>254.12387322936434</v>
      </c>
      <c r="AB6">
        <f ca="1">IF('Map and Results'!$B$48=0,0,SQRT(('Map and Results'!$D$48-'Map and Results'!$D24)^2+('Map and Results'!$E$48-'Map and Results'!$E24)^2))</f>
        <v>0</v>
      </c>
      <c r="AC6">
        <f ca="1">IF('Map and Results'!$B$49=0,0,SQRT(('Map and Results'!$D$49-'Map and Results'!$D24)^2+('Map and Results'!$E$49-'Map and Results'!$E24)^2))</f>
        <v>0</v>
      </c>
      <c r="AD6">
        <f ca="1">IF('Map and Results'!$B$50=0,0,SQRT(('Map and Results'!$D$50-'Map and Results'!$D24)^2+('Map and Results'!$E$50-'Map and Results'!$E24)^2))</f>
        <v>0</v>
      </c>
      <c r="AE6">
        <f ca="1">IF('Map and Results'!$B$51=0,0,SQRT(('Map and Results'!$D$51-'Map and Results'!$D24)^2+('Map and Results'!$E$51-'Map and Results'!$E24)^2))</f>
        <v>0</v>
      </c>
      <c r="AF6">
        <f ca="1">IF('Map and Results'!$B$52=0,0,SQRT(('Map and Results'!$D$52-'Map and Results'!$D24)^2+('Map and Results'!$E$52-'Map and Results'!$E24)^2))</f>
        <v>0</v>
      </c>
      <c r="AG6">
        <f ca="1">IF('Map and Results'!$B$53=0,0,SQRT(('Map and Results'!$D$53-'Map and Results'!$D24)^2+('Map and Results'!$E$53-'Map and Results'!$E24)^2))</f>
        <v>0</v>
      </c>
      <c r="AH6">
        <f ca="1">IF('Map and Results'!$B$54=0,0,SQRT(('Map and Results'!$D$54-'Map and Results'!$D24)^2+('Map and Results'!$E$54-'Map and Results'!$E24)^2))</f>
        <v>0</v>
      </c>
      <c r="AI6">
        <f ca="1">IF('Map and Results'!$B$55=0,0,SQRT(('Map and Results'!$D$55-'Map and Results'!$D24)^2+('Map and Results'!$E$55-'Map and Results'!$E24)^2))</f>
        <v>0</v>
      </c>
      <c r="AJ6">
        <f ca="1">IF('Map and Results'!$B$56=0,0,SQRT(('Map and Results'!$D$56-'Map and Results'!$D24)^2+('Map and Results'!$E$56-'Map and Results'!$E24)^2))</f>
        <v>0</v>
      </c>
      <c r="AK6">
        <f ca="1">IF('Map and Results'!$B$57=0,0,SQRT(('Map and Results'!$D$57-'Map and Results'!$D24)^2+('Map and Results'!$E$57-'Map and Results'!$E24)^2))</f>
        <v>0</v>
      </c>
      <c r="AL6">
        <f ca="1">IF('Map and Results'!$B$58=0,0,SQRT(('Map and Results'!$D$58-'Map and Results'!$D24)^2+('Map and Results'!$E$58-'Map and Results'!$E24)^2))</f>
        <v>0</v>
      </c>
      <c r="AM6">
        <f ca="1">IF('Map and Results'!$B$59=0,0,SQRT(('Map and Results'!$D$59-'Map and Results'!$D24)^2+('Map and Results'!$E$59-'Map and Results'!$E24)^2))</f>
        <v>0</v>
      </c>
      <c r="AN6">
        <f ca="1">IF('Map and Results'!$B$60=0,0,SQRT(('Map and Results'!$D$60-'Map and Results'!$D24)^2+('Map and Results'!$E$60-'Map and Results'!$E24)^2))</f>
        <v>0</v>
      </c>
      <c r="AO6">
        <f ca="1">IF('Map and Results'!$B$61=0,0,SQRT(('Map and Results'!$D$61-'Map and Results'!$D24)^2+('Map and Results'!$E$61-'Map and Results'!$E24)^2))</f>
        <v>0</v>
      </c>
      <c r="AP6">
        <f ca="1">IF('Map and Results'!$B$62=0,0,SQRT(('Map and Results'!$D$62-'Map and Results'!$D24)^2+('Map and Results'!$E$62-'Map and Results'!$E24)^2))</f>
        <v>0</v>
      </c>
      <c r="AQ6">
        <f ca="1">IF('Map and Results'!$B$63=0,0,SQRT(('Map and Results'!$D$63-'Map and Results'!$D24)^2+('Map and Results'!$E$63-'Map and Results'!$E24)^2))</f>
        <v>0</v>
      </c>
      <c r="AR6">
        <f ca="1">IF('Map and Results'!$B$64=0,0,SQRT(('Map and Results'!$D$64-'Map and Results'!$D24)^2+('Map and Results'!$E$64-'Map and Results'!$E24)^2))</f>
        <v>0</v>
      </c>
      <c r="AS6">
        <f ca="1">IF('Map and Results'!$B$65=0,0,SQRT(('Map and Results'!$D$65-'Map and Results'!$D24)^2+('Map and Results'!$E$65-'Map and Results'!$E24)^2))</f>
        <v>0</v>
      </c>
      <c r="AT6">
        <f ca="1">IF('Map and Results'!$B$66=0,0,SQRT(('Map and Results'!$D$66-'Map and Results'!$D24)^2+('Map and Results'!$E$66-'Map and Results'!$E24)^2))</f>
        <v>0</v>
      </c>
      <c r="AU6">
        <f ca="1">IF('Map and Results'!$B$67=0,0,SQRT(('Map and Results'!$D$67-'Map and Results'!$D24)^2+('Map and Results'!$E$67-'Map and Results'!$E24)^2))</f>
        <v>0</v>
      </c>
      <c r="AV6">
        <f ca="1">IF('Map and Results'!$B$68=0,0,SQRT(('Map and Results'!$D$68-'Map and Results'!$D24)^2+('Map and Results'!$E$68-'Map and Results'!$E24)^2))</f>
        <v>0</v>
      </c>
      <c r="AW6">
        <f ca="1">IF('Map and Results'!$B$69=0,0,SQRT(('Map and Results'!$D$69-'Map and Results'!$D24)^2+('Map and Results'!$E$69-'Map and Results'!$E24)^2))</f>
        <v>0</v>
      </c>
      <c r="AX6">
        <f ca="1">IF('Map and Results'!$B$70=0,0,SQRT(('Map and Results'!$D$70-'Map and Results'!$D24)^2+('Map and Results'!$E$70-'Map and Results'!$E24)^2))</f>
        <v>0</v>
      </c>
      <c r="AY6">
        <f ca="1">IF('Map and Results'!$B$71=0,0,SQRT(('Map and Results'!$D$71-'Map and Results'!$D24)^2+('Map and Results'!$E$71-'Map and Results'!$E24)^2))</f>
        <v>0</v>
      </c>
      <c r="AZ6">
        <f ca="1">IF('Map and Results'!$B$72=0,0,SQRT(('Map and Results'!$D$72-'Map and Results'!$D24)^2+('Map and Results'!$E$72-'Map and Results'!$E24)^2))</f>
        <v>0</v>
      </c>
    </row>
    <row r="7" spans="1:52">
      <c r="A7" s="95"/>
      <c r="B7" s="7">
        <v>3</v>
      </c>
      <c r="C7">
        <f ca="1">IF('Map and Results'!$B$23=0,0,SQRT(('Map and Results'!$D$23-'Map and Results'!D25)^2+('Map and Results'!$E$23-'Map and Results'!E25)^2))</f>
        <v>214.62263610779416</v>
      </c>
      <c r="D7">
        <f ca="1">IF('Map and Results'!$B$24=0,0,SQRT(('Map and Results'!$D$24-'Map and Results'!D25)^2+('Map and Results'!$E$24-'Map and Results'!E25)^2))</f>
        <v>132.49994529018784</v>
      </c>
      <c r="E7">
        <f ca="1">IF('Map and Results'!$B$25=0,0,SQRT(('Map and Results'!$D$25-'Map and Results'!D25)^2+('Map and Results'!$E$25-'Map and Results'!E25)^2))</f>
        <v>0</v>
      </c>
      <c r="F7">
        <f ca="1">IF('Map and Results'!$B$26=0,0,SQRT(('Map and Results'!$D$26-'Map and Results'!D25)^2+('Map and Results'!$E$26-'Map and Results'!E25)^2))</f>
        <v>280.7064960084046</v>
      </c>
      <c r="G7">
        <f ca="1">IF('Map and Results'!$B$27=0,0,SQRT(('Map and Results'!$D$27-'Map and Results'!$D25)^2+('Map and Results'!$E$27-'Map and Results'!$E25)^2))</f>
        <v>229.88488701162237</v>
      </c>
      <c r="H7">
        <f ca="1">IF('Map and Results'!$B$28=0,0,SQRT(('Map and Results'!$D$28-'Map and Results'!$D25)^2+('Map and Results'!$E$28-'Map and Results'!$E25)^2))</f>
        <v>275.88660980891274</v>
      </c>
      <c r="I7">
        <f ca="1">IF('Map and Results'!$B$29=0,0,SQRT(('Map and Results'!$D$29-'Map and Results'!$D25)^2+('Map and Results'!$E$29-'Map and Results'!$E25)^2))</f>
        <v>224.0346877442835</v>
      </c>
      <c r="J7">
        <f ca="1">IF('Map and Results'!$B$30=0,0,SQRT(('Map and Results'!$D$30-'Map and Results'!$D25)^2+('Map and Results'!$E$30-'Map and Results'!$E25)^2))</f>
        <v>113.07591144184592</v>
      </c>
      <c r="K7">
        <f ca="1">IF('Map and Results'!$B$31=0,0,SQRT(('Map and Results'!$D$31-'Map and Results'!$D25)^2+('Map and Results'!$E$31-'Map and Results'!$E25)^2))</f>
        <v>246.30532004717875</v>
      </c>
      <c r="L7">
        <f ca="1">IF('Map and Results'!$B$32=0,0,SQRT(('Map and Results'!$D$32-'Map and Results'!$D25)^2+('Map and Results'!$E$32-'Map and Results'!$E25)^2))</f>
        <v>144.07497166283343</v>
      </c>
      <c r="M7">
        <f ca="1">IF('Map and Results'!$B$33=0,0,SQRT(('Map and Results'!$D$33-'Map and Results'!$D25)^2+('Map and Results'!$E$33-'Map and Results'!$E25)^2))</f>
        <v>55.448203170351682</v>
      </c>
      <c r="N7">
        <f ca="1">IF('Map and Results'!$B$34=0,0,SQRT(('Map and Results'!$D$34-'Map and Results'!$D25)^2+('Map and Results'!$E$34-'Map and Results'!$E25)^2))</f>
        <v>234.72092675651766</v>
      </c>
      <c r="O7">
        <f ca="1">IF('Map and Results'!$B$35=0,0,SQRT(('Map and Results'!$D$35-'Map and Results'!$D25)^2+('Map and Results'!$E$35-'Map and Results'!$E25)^2))</f>
        <v>263.66769799365284</v>
      </c>
      <c r="P7">
        <f ca="1">IF('Map and Results'!$B$36=0,0,SQRT(('Map and Results'!$D$36-'Map and Results'!$D25)^2+('Map and Results'!$E$36-'Map and Results'!$E25)^2))</f>
        <v>265.45632874393851</v>
      </c>
      <c r="Q7">
        <f ca="1">IF('Map and Results'!$B$37=0,0,SQRT(('Map and Results'!$D$37-'Map and Results'!$D25)^2+('Map and Results'!$E$37-'Map and Results'!$E25)^2))</f>
        <v>190.47602808131529</v>
      </c>
      <c r="R7">
        <f ca="1">IF('Map and Results'!$B$38=0,0,SQRT(('Map and Results'!$D$38-'Map and Results'!$D25)^2+('Map and Results'!$E$38-'Map and Results'!$E25)^2))</f>
        <v>181.46297068210174</v>
      </c>
      <c r="S7">
        <f ca="1">IF('Map and Results'!$B$39=0,0,SQRT(('Map and Results'!$D$39-'Map and Results'!$D25)^2+('Map and Results'!$E$39-'Map and Results'!$E25)^2))</f>
        <v>153.9892213672268</v>
      </c>
      <c r="T7">
        <f ca="1">IF('Map and Results'!$B$40=0,0,SQRT(('Map and Results'!$D$40-'Map and Results'!$D25)^2+('Map and Results'!$E$40-'Map and Results'!$E25)^2))</f>
        <v>187.89004269977929</v>
      </c>
      <c r="U7">
        <f ca="1">IF('Map and Results'!$B$41=0,0,SQRT(('Map and Results'!$D$41-'Map and Results'!$D25)^2+('Map and Results'!$E$41-'Map and Results'!$E25)^2))</f>
        <v>157.07445979869752</v>
      </c>
      <c r="V7">
        <f ca="1">IF('Map and Results'!$B$42=0,0,SQRT(('Map and Results'!$D$42-'Map and Results'!$D25)^2+('Map and Results'!$E$42-'Map and Results'!$E25)^2))</f>
        <v>190.57462132774177</v>
      </c>
      <c r="W7">
        <f ca="1">IF('Map and Results'!$B$43=0,0,SQRT(('Map and Results'!$D$43-'Map and Results'!$D25)^2+('Map and Results'!$E$43-'Map and Results'!$E25)^2))</f>
        <v>98.620223416436644</v>
      </c>
      <c r="X7">
        <f ca="1">IF('Map and Results'!$B$44=0,0,SQRT(('Map and Results'!$D$44-'Map and Results'!$D25)^2+('Map and Results'!$E$44-'Map and Results'!$E25)^2))</f>
        <v>270.12608885764342</v>
      </c>
      <c r="Y7">
        <f ca="1">IF('Map and Results'!$B$45=0,0,SQRT(('Map and Results'!$D$45-'Map and Results'!$D25)^2+('Map and Results'!$E$45-'Map and Results'!$E25)^2))</f>
        <v>196.9789068925102</v>
      </c>
      <c r="Z7">
        <f ca="1">IF('Map and Results'!$B$46=0,0,SQRT(('Map and Results'!$D$46-'Map and Results'!$D25)^2+('Map and Results'!$E$46-'Map and Results'!$E25)^2))</f>
        <v>221.02828534165468</v>
      </c>
      <c r="AA7">
        <f ca="1">IF('Map and Results'!$B$47=0,0,SQRT(('Map and Results'!$D$47-'Map and Results'!$D25)^2+('Map and Results'!$E$47-'Map and Results'!$E25)^2))</f>
        <v>177.80057183041959</v>
      </c>
      <c r="AB7">
        <f ca="1">IF('Map and Results'!$B$48=0,0,SQRT(('Map and Results'!$D$48-'Map and Results'!$D25)^2+('Map and Results'!$E$48-'Map and Results'!$E25)^2))</f>
        <v>0</v>
      </c>
      <c r="AC7">
        <f ca="1">IF('Map and Results'!$B$49=0,0,SQRT(('Map and Results'!$D$49-'Map and Results'!$D25)^2+('Map and Results'!$E$49-'Map and Results'!$E25)^2))</f>
        <v>0</v>
      </c>
      <c r="AD7">
        <f ca="1">IF('Map and Results'!$B$50=0,0,SQRT(('Map and Results'!$D$50-'Map and Results'!$D25)^2+('Map and Results'!$E$50-'Map and Results'!$E25)^2))</f>
        <v>0</v>
      </c>
      <c r="AE7">
        <f ca="1">IF('Map and Results'!$B$51=0,0,SQRT(('Map and Results'!$D$51-'Map and Results'!$D25)^2+('Map and Results'!$E$51-'Map and Results'!$E25)^2))</f>
        <v>0</v>
      </c>
      <c r="AF7">
        <f ca="1">IF('Map and Results'!$B$52=0,0,SQRT(('Map and Results'!$D$52-'Map and Results'!$D25)^2+('Map and Results'!$E$52-'Map and Results'!$E25)^2))</f>
        <v>0</v>
      </c>
      <c r="AG7">
        <f ca="1">IF('Map and Results'!$B$53=0,0,SQRT(('Map and Results'!$D$53-'Map and Results'!$D25)^2+('Map and Results'!$E$53-'Map and Results'!$E25)^2))</f>
        <v>0</v>
      </c>
      <c r="AH7">
        <f ca="1">IF('Map and Results'!$B$54=0,0,SQRT(('Map and Results'!$D$54-'Map and Results'!$D25)^2+('Map and Results'!$E$54-'Map and Results'!$E25)^2))</f>
        <v>0</v>
      </c>
      <c r="AI7">
        <f ca="1">IF('Map and Results'!$B$55=0,0,SQRT(('Map and Results'!$D$55-'Map and Results'!$D25)^2+('Map and Results'!$E$55-'Map and Results'!$E25)^2))</f>
        <v>0</v>
      </c>
      <c r="AJ7">
        <f ca="1">IF('Map and Results'!$B$56=0,0,SQRT(('Map and Results'!$D$56-'Map and Results'!$D25)^2+('Map and Results'!$E$56-'Map and Results'!$E25)^2))</f>
        <v>0</v>
      </c>
      <c r="AK7">
        <f ca="1">IF('Map and Results'!$B$57=0,0,SQRT(('Map and Results'!$D$57-'Map and Results'!$D25)^2+('Map and Results'!$E$57-'Map and Results'!$E25)^2))</f>
        <v>0</v>
      </c>
      <c r="AL7">
        <f ca="1">IF('Map and Results'!$B$58=0,0,SQRT(('Map and Results'!$D$58-'Map and Results'!$D25)^2+('Map and Results'!$E$58-'Map and Results'!$E25)^2))</f>
        <v>0</v>
      </c>
      <c r="AM7">
        <f ca="1">IF('Map and Results'!$B$59=0,0,SQRT(('Map and Results'!$D$59-'Map and Results'!$D25)^2+('Map and Results'!$E$59-'Map and Results'!$E25)^2))</f>
        <v>0</v>
      </c>
      <c r="AN7">
        <f ca="1">IF('Map and Results'!$B$60=0,0,SQRT(('Map and Results'!$D$60-'Map and Results'!$D25)^2+('Map and Results'!$E$60-'Map and Results'!$E25)^2))</f>
        <v>0</v>
      </c>
      <c r="AO7">
        <f ca="1">IF('Map and Results'!$B$61=0,0,SQRT(('Map and Results'!$D$61-'Map and Results'!$D25)^2+('Map and Results'!$E$61-'Map and Results'!$E25)^2))</f>
        <v>0</v>
      </c>
      <c r="AP7">
        <f ca="1">IF('Map and Results'!$B$62=0,0,SQRT(('Map and Results'!$D$62-'Map and Results'!$D25)^2+('Map and Results'!$E$62-'Map and Results'!$E25)^2))</f>
        <v>0</v>
      </c>
      <c r="AQ7">
        <f ca="1">IF('Map and Results'!$B$63=0,0,SQRT(('Map and Results'!$D$63-'Map and Results'!$D25)^2+('Map and Results'!$E$63-'Map and Results'!$E25)^2))</f>
        <v>0</v>
      </c>
      <c r="AR7">
        <f ca="1">IF('Map and Results'!$B$64=0,0,SQRT(('Map and Results'!$D$64-'Map and Results'!$D25)^2+('Map and Results'!$E$64-'Map and Results'!$E25)^2))</f>
        <v>0</v>
      </c>
      <c r="AS7">
        <f ca="1">IF('Map and Results'!$B$65=0,0,SQRT(('Map and Results'!$D$65-'Map and Results'!$D25)^2+('Map and Results'!$E$65-'Map and Results'!$E25)^2))</f>
        <v>0</v>
      </c>
      <c r="AT7">
        <f ca="1">IF('Map and Results'!$B$66=0,0,SQRT(('Map and Results'!$D$66-'Map and Results'!$D25)^2+('Map and Results'!$E$66-'Map and Results'!$E25)^2))</f>
        <v>0</v>
      </c>
      <c r="AU7">
        <f ca="1">IF('Map and Results'!$B$67=0,0,SQRT(('Map and Results'!$D$67-'Map and Results'!$D25)^2+('Map and Results'!$E$67-'Map and Results'!$E25)^2))</f>
        <v>0</v>
      </c>
      <c r="AV7">
        <f ca="1">IF('Map and Results'!$B$68=0,0,SQRT(('Map and Results'!$D$68-'Map and Results'!$D25)^2+('Map and Results'!$E$68-'Map and Results'!$E25)^2))</f>
        <v>0</v>
      </c>
      <c r="AW7">
        <f ca="1">IF('Map and Results'!$B$69=0,0,SQRT(('Map and Results'!$D$69-'Map and Results'!$D25)^2+('Map and Results'!$E$69-'Map and Results'!$E25)^2))</f>
        <v>0</v>
      </c>
      <c r="AX7">
        <f ca="1">IF('Map and Results'!$B$70=0,0,SQRT(('Map and Results'!$D$70-'Map and Results'!$D25)^2+('Map and Results'!$E$70-'Map and Results'!$E25)^2))</f>
        <v>0</v>
      </c>
      <c r="AY7">
        <f ca="1">IF('Map and Results'!$B$71=0,0,SQRT(('Map and Results'!$D$71-'Map and Results'!$D25)^2+('Map and Results'!$E$71-'Map and Results'!$E25)^2))</f>
        <v>0</v>
      </c>
      <c r="AZ7">
        <f ca="1">IF('Map and Results'!$B$72=0,0,SQRT(('Map and Results'!$D$72-'Map and Results'!$D25)^2+('Map and Results'!$E$72-'Map and Results'!$E25)^2))</f>
        <v>0</v>
      </c>
    </row>
    <row r="8" spans="1:52">
      <c r="A8" s="96"/>
      <c r="B8" s="7">
        <v>4</v>
      </c>
      <c r="C8">
        <f ca="1">IF('Map and Results'!$B$23=0,0,SQRT(('Map and Results'!$D$23-'Map and Results'!D26)^2+('Map and Results'!$E$23-'Map and Results'!E26)^2))</f>
        <v>200.02294107672799</v>
      </c>
      <c r="D8">
        <f ca="1">IF('Map and Results'!$B$24=0,0,SQRT(('Map and Results'!$D$24-'Map and Results'!D26)^2+('Map and Results'!$E$24-'Map and Results'!E26)^2))</f>
        <v>284.92890855932541</v>
      </c>
      <c r="E8">
        <f ca="1">IF('Map and Results'!$B$25=0,0,SQRT(('Map and Results'!$D$25-'Map and Results'!D26)^2+('Map and Results'!$E$25-'Map and Results'!E26)^2))</f>
        <v>280.7064960084046</v>
      </c>
      <c r="F8">
        <f ca="1">IF('Map and Results'!$B$26=0,0,SQRT(('Map and Results'!$D$26-'Map and Results'!D26)^2+('Map and Results'!$E$26-'Map and Results'!E26)^2))</f>
        <v>0</v>
      </c>
      <c r="G8">
        <f ca="1">IF('Map and Results'!$B$27=0,0,SQRT(('Map and Results'!$D$27-'Map and Results'!$D26)^2+('Map and Results'!$E$27-'Map and Results'!$E26)^2))</f>
        <v>80.593651607274197</v>
      </c>
      <c r="H8">
        <f ca="1">IF('Map and Results'!$B$28=0,0,SQRT(('Map and Results'!$D$28-'Map and Results'!$D26)^2+('Map and Results'!$E$28-'Map and Results'!$E26)^2))</f>
        <v>138.71744843174781</v>
      </c>
      <c r="I8">
        <f ca="1">IF('Map and Results'!$B$29=0,0,SQRT(('Map and Results'!$D$29-'Map and Results'!$D26)^2+('Map and Results'!$E$29-'Map and Results'!$E26)^2))</f>
        <v>122.78579736877887</v>
      </c>
      <c r="J8">
        <f ca="1">IF('Map and Results'!$B$30=0,0,SQRT(('Map and Results'!$D$30-'Map and Results'!$D26)^2+('Map and Results'!$E$30-'Map and Results'!$E26)^2))</f>
        <v>314.62889051797202</v>
      </c>
      <c r="K8">
        <f ca="1">IF('Map and Results'!$B$31=0,0,SQRT(('Map and Results'!$D$31-'Map and Results'!$D26)^2+('Map and Results'!$E$31-'Map and Results'!$E26)^2))</f>
        <v>190.13257305638555</v>
      </c>
      <c r="L8">
        <f ca="1">IF('Map and Results'!$B$32=0,0,SQRT(('Map and Results'!$D$32-'Map and Results'!$D26)^2+('Map and Results'!$E$32-'Map and Results'!$E26)^2))</f>
        <v>191.31816756525075</v>
      </c>
      <c r="M8">
        <f ca="1">IF('Map and Results'!$B$33=0,0,SQRT(('Map and Results'!$D$33-'Map and Results'!$D26)^2+('Map and Results'!$E$33-'Map and Results'!$E26)^2))</f>
        <v>242.88654793471341</v>
      </c>
      <c r="N8">
        <f ca="1">IF('Map and Results'!$B$34=0,0,SQRT(('Map and Results'!$D$34-'Map and Results'!$D26)^2+('Map and Results'!$E$34-'Map and Results'!$E26)^2))</f>
        <v>57.668956660252157</v>
      </c>
      <c r="O8">
        <f ca="1">IF('Map and Results'!$B$35=0,0,SQRT(('Map and Results'!$D$35-'Map and Results'!$D26)^2+('Map and Results'!$E$35-'Map and Results'!$E26)^2))</f>
        <v>23.231911067226093</v>
      </c>
      <c r="P8">
        <f ca="1">IF('Map and Results'!$B$36=0,0,SQRT(('Map and Results'!$D$36-'Map and Results'!$D26)^2+('Map and Results'!$E$36-'Map and Results'!$E26)^2))</f>
        <v>56.966740657715597</v>
      </c>
      <c r="Q8">
        <f ca="1">IF('Map and Results'!$B$37=0,0,SQRT(('Map and Results'!$D$37-'Map and Results'!$D26)^2+('Map and Results'!$E$37-'Map and Results'!$E26)^2))</f>
        <v>170.56119024876895</v>
      </c>
      <c r="R8">
        <f ca="1">IF('Map and Results'!$B$38=0,0,SQRT(('Map and Results'!$D$38-'Map and Results'!$D26)^2+('Map and Results'!$E$38-'Map and Results'!$E26)^2))</f>
        <v>165.511901300272</v>
      </c>
      <c r="S8">
        <f ca="1">IF('Map and Results'!$B$39=0,0,SQRT(('Map and Results'!$D$39-'Map and Results'!$D26)^2+('Map and Results'!$E$39-'Map and Results'!$E26)^2))</f>
        <v>231.20579556708162</v>
      </c>
      <c r="T8">
        <f ca="1">IF('Map and Results'!$B$40=0,0,SQRT(('Map and Results'!$D$40-'Map and Results'!$D26)^2+('Map and Results'!$E$40-'Map and Results'!$E26)^2))</f>
        <v>278.87960444420105</v>
      </c>
      <c r="U8">
        <f ca="1">IF('Map and Results'!$B$41=0,0,SQRT(('Map and Results'!$D$41-'Map and Results'!$D26)^2+('Map and Results'!$E$41-'Map and Results'!$E26)^2))</f>
        <v>123.6522939017549</v>
      </c>
      <c r="V8">
        <f ca="1">IF('Map and Results'!$B$42=0,0,SQRT(('Map and Results'!$D$42-'Map and Results'!$D26)^2+('Map and Results'!$E$42-'Map and Results'!$E26)^2))</f>
        <v>267.21617905102062</v>
      </c>
      <c r="W8">
        <f ca="1">IF('Map and Results'!$B$43=0,0,SQRT(('Map and Results'!$D$43-'Map and Results'!$D26)^2+('Map and Results'!$E$43-'Map and Results'!$E26)^2))</f>
        <v>182.39330719081414</v>
      </c>
      <c r="X8">
        <f ca="1">IF('Map and Results'!$B$44=0,0,SQRT(('Map and Results'!$D$44-'Map and Results'!$D26)^2+('Map and Results'!$E$44-'Map and Results'!$E26)^2))</f>
        <v>169.67289035974676</v>
      </c>
      <c r="Y8">
        <f ca="1">IF('Map and Results'!$B$45=0,0,SQRT(('Map and Results'!$D$45-'Map and Results'!$D26)^2+('Map and Results'!$E$45-'Map and Results'!$E26)^2))</f>
        <v>251.79729028089585</v>
      </c>
      <c r="Z8">
        <f ca="1">IF('Map and Results'!$B$46=0,0,SQRT(('Map and Results'!$D$46-'Map and Results'!$D26)^2+('Map and Results'!$E$46-'Map and Results'!$E26)^2))</f>
        <v>192.19650760795284</v>
      </c>
      <c r="AA8">
        <f ca="1">IF('Map and Results'!$B$47=0,0,SQRT(('Map and Results'!$D$47-'Map and Results'!$D26)^2+('Map and Results'!$E$47-'Map and Results'!$E26)^2))</f>
        <v>157.21793780973024</v>
      </c>
      <c r="AB8">
        <f ca="1">IF('Map and Results'!$B$48=0,0,SQRT(('Map and Results'!$D$48-'Map and Results'!$D26)^2+('Map and Results'!$E$48-'Map and Results'!$E26)^2))</f>
        <v>0</v>
      </c>
      <c r="AC8">
        <f ca="1">IF('Map and Results'!$B$49=0,0,SQRT(('Map and Results'!$D$49-'Map and Results'!$D26)^2+('Map and Results'!$E$49-'Map and Results'!$E26)^2))</f>
        <v>0</v>
      </c>
      <c r="AD8">
        <f ca="1">IF('Map and Results'!$B$50=0,0,SQRT(('Map and Results'!$D$50-'Map and Results'!$D26)^2+('Map and Results'!$E$50-'Map and Results'!$E26)^2))</f>
        <v>0</v>
      </c>
      <c r="AE8">
        <f ca="1">IF('Map and Results'!$B$51=0,0,SQRT(('Map and Results'!$D$51-'Map and Results'!$D26)^2+('Map and Results'!$E$51-'Map and Results'!$E26)^2))</f>
        <v>0</v>
      </c>
      <c r="AF8">
        <f ca="1">IF('Map and Results'!$B$52=0,0,SQRT(('Map and Results'!$D$52-'Map and Results'!$D26)^2+('Map and Results'!$E$52-'Map and Results'!$E26)^2))</f>
        <v>0</v>
      </c>
      <c r="AG8">
        <f ca="1">IF('Map and Results'!$B$53=0,0,SQRT(('Map and Results'!$D$53-'Map and Results'!$D26)^2+('Map and Results'!$E$53-'Map and Results'!$E26)^2))</f>
        <v>0</v>
      </c>
      <c r="AH8">
        <f ca="1">IF('Map and Results'!$B$54=0,0,SQRT(('Map and Results'!$D$54-'Map and Results'!$D26)^2+('Map and Results'!$E$54-'Map and Results'!$E26)^2))</f>
        <v>0</v>
      </c>
      <c r="AI8">
        <f ca="1">IF('Map and Results'!$B$55=0,0,SQRT(('Map and Results'!$D$55-'Map and Results'!$D26)^2+('Map and Results'!$E$55-'Map and Results'!$E26)^2))</f>
        <v>0</v>
      </c>
      <c r="AJ8">
        <f ca="1">IF('Map and Results'!$B$56=0,0,SQRT(('Map and Results'!$D$56-'Map and Results'!$D26)^2+('Map and Results'!$E$56-'Map and Results'!$E26)^2))</f>
        <v>0</v>
      </c>
      <c r="AK8">
        <f ca="1">IF('Map and Results'!$B$57=0,0,SQRT(('Map and Results'!$D$57-'Map and Results'!$D26)^2+('Map and Results'!$E$57-'Map and Results'!$E26)^2))</f>
        <v>0</v>
      </c>
      <c r="AL8">
        <f ca="1">IF('Map and Results'!$B$58=0,0,SQRT(('Map and Results'!$D$58-'Map and Results'!$D26)^2+('Map and Results'!$E$58-'Map and Results'!$E26)^2))</f>
        <v>0</v>
      </c>
      <c r="AM8">
        <f ca="1">IF('Map and Results'!$B$59=0,0,SQRT(('Map and Results'!$D$59-'Map and Results'!$D26)^2+('Map and Results'!$E$59-'Map and Results'!$E26)^2))</f>
        <v>0</v>
      </c>
      <c r="AN8">
        <f ca="1">IF('Map and Results'!$B$60=0,0,SQRT(('Map and Results'!$D$60-'Map and Results'!$D26)^2+('Map and Results'!$E$60-'Map and Results'!$E26)^2))</f>
        <v>0</v>
      </c>
      <c r="AO8">
        <f ca="1">IF('Map and Results'!$B$61=0,0,SQRT(('Map and Results'!$D$61-'Map and Results'!$D26)^2+('Map and Results'!$E$61-'Map and Results'!$E26)^2))</f>
        <v>0</v>
      </c>
      <c r="AP8">
        <f ca="1">IF('Map and Results'!$B$62=0,0,SQRT(('Map and Results'!$D$62-'Map and Results'!$D26)^2+('Map and Results'!$E$62-'Map and Results'!$E26)^2))</f>
        <v>0</v>
      </c>
      <c r="AQ8">
        <f ca="1">IF('Map and Results'!$B$63=0,0,SQRT(('Map and Results'!$D$63-'Map and Results'!$D26)^2+('Map and Results'!$E$63-'Map and Results'!$E26)^2))</f>
        <v>0</v>
      </c>
      <c r="AR8">
        <f ca="1">IF('Map and Results'!$B$64=0,0,SQRT(('Map and Results'!$D$64-'Map and Results'!$D26)^2+('Map and Results'!$E$64-'Map and Results'!$E26)^2))</f>
        <v>0</v>
      </c>
      <c r="AS8">
        <f ca="1">IF('Map and Results'!$B$65=0,0,SQRT(('Map and Results'!$D$65-'Map and Results'!$D26)^2+('Map and Results'!$E$65-'Map and Results'!$E26)^2))</f>
        <v>0</v>
      </c>
      <c r="AT8">
        <f ca="1">IF('Map and Results'!$B$66=0,0,SQRT(('Map and Results'!$D$66-'Map and Results'!$D26)^2+('Map and Results'!$E$66-'Map and Results'!$E26)^2))</f>
        <v>0</v>
      </c>
      <c r="AU8">
        <f ca="1">IF('Map and Results'!$B$67=0,0,SQRT(('Map and Results'!$D$67-'Map and Results'!$D26)^2+('Map and Results'!$E$67-'Map and Results'!$E26)^2))</f>
        <v>0</v>
      </c>
      <c r="AV8">
        <f ca="1">IF('Map and Results'!$B$68=0,0,SQRT(('Map and Results'!$D$68-'Map and Results'!$D26)^2+('Map and Results'!$E$68-'Map and Results'!$E26)^2))</f>
        <v>0</v>
      </c>
      <c r="AW8">
        <f ca="1">IF('Map and Results'!$B$69=0,0,SQRT(('Map and Results'!$D$69-'Map and Results'!$D26)^2+('Map and Results'!$E$69-'Map and Results'!$E26)^2))</f>
        <v>0</v>
      </c>
      <c r="AX8">
        <f ca="1">IF('Map and Results'!$B$70=0,0,SQRT(('Map and Results'!$D$70-'Map and Results'!$D26)^2+('Map and Results'!$E$70-'Map and Results'!$E26)^2))</f>
        <v>0</v>
      </c>
      <c r="AY8">
        <f ca="1">IF('Map and Results'!$B$71=0,0,SQRT(('Map and Results'!$D$71-'Map and Results'!$D26)^2+('Map and Results'!$E$71-'Map and Results'!$E26)^2))</f>
        <v>0</v>
      </c>
      <c r="AZ8">
        <f ca="1">IF('Map and Results'!$B$72=0,0,SQRT(('Map and Results'!$D$72-'Map and Results'!$D26)^2+('Map and Results'!$E$72-'Map and Results'!$E26)^2))</f>
        <v>0</v>
      </c>
    </row>
    <row r="9" spans="1:52">
      <c r="A9" s="96"/>
      <c r="B9" s="7">
        <v>5</v>
      </c>
      <c r="C9">
        <f ca="1">IF('Map and Results'!$B$23=0,0,SQRT(('Map and Results'!$D$23-'Map and Results'!D27)^2+('Map and Results'!$E$23-'Map and Results'!E27)^2))</f>
        <v>220.56463860618473</v>
      </c>
      <c r="D9">
        <f ca="1">IF('Map and Results'!$B$24=0,0,SQRT(('Map and Results'!$D$24-'Map and Results'!D27)^2+('Map and Results'!$E$24-'Map and Results'!E27)^2))</f>
        <v>270.05852290692087</v>
      </c>
      <c r="E9">
        <f ca="1">IF('Map and Results'!$B$25=0,0,SQRT(('Map and Results'!$D$25-'Map and Results'!D27)^2+('Map and Results'!$E$25-'Map and Results'!E27)^2))</f>
        <v>229.88488701162237</v>
      </c>
      <c r="F9">
        <f ca="1">IF('Map and Results'!$B$26=0,0,SQRT(('Map and Results'!$D$26-'Map and Results'!D27)^2+('Map and Results'!$E$26-'Map and Results'!E27)^2))</f>
        <v>80.593651607274197</v>
      </c>
      <c r="G9">
        <f ca="1">IF('Map and Results'!$B$27=0,0,SQRT(('Map and Results'!$D$27-'Map and Results'!$D27)^2+('Map and Results'!$E$27-'Map and Results'!$E27)^2))</f>
        <v>0</v>
      </c>
      <c r="H9">
        <f ca="1">IF('Map and Results'!$B$28=0,0,SQRT(('Map and Results'!$D$28-'Map and Results'!$D27)^2+('Map and Results'!$E$28-'Map and Results'!$E27)^2))</f>
        <v>190.20616887287485</v>
      </c>
      <c r="I9">
        <f ca="1">IF('Map and Results'!$B$29=0,0,SQRT(('Map and Results'!$D$29-'Map and Results'!$D27)^2+('Map and Results'!$E$29-'Map and Results'!$E27)^2))</f>
        <v>152.48158601333895</v>
      </c>
      <c r="J9">
        <f ca="1">IF('Map and Results'!$B$30=0,0,SQRT(('Map and Results'!$D$30-'Map and Results'!$D27)^2+('Map and Results'!$E$30-'Map and Results'!$E27)^2))</f>
        <v>290.05875032458692</v>
      </c>
      <c r="K9">
        <f ca="1">IF('Map and Results'!$B$31=0,0,SQRT(('Map and Results'!$D$31-'Map and Results'!$D27)^2+('Map and Results'!$E$31-'Map and Results'!$E27)^2))</f>
        <v>223.3023044647785</v>
      </c>
      <c r="L9">
        <f ca="1">IF('Map and Results'!$B$32=0,0,SQRT(('Map and Results'!$D$32-'Map and Results'!$D27)^2+('Map and Results'!$E$32-'Map and Results'!$E27)^2))</f>
        <v>183.78709804018607</v>
      </c>
      <c r="M9">
        <f ca="1">IF('Map and Results'!$B$33=0,0,SQRT(('Map and Results'!$D$33-'Map and Results'!$D27)^2+('Map and Results'!$E$33-'Map and Results'!$E27)^2))</f>
        <v>204.88860586849142</v>
      </c>
      <c r="N9">
        <f ca="1">IF('Map and Results'!$B$34=0,0,SQRT(('Map and Results'!$D$34-'Map and Results'!$D27)^2+('Map and Results'!$E$34-'Map and Results'!$E27)^2))</f>
        <v>88.45115699894636</v>
      </c>
      <c r="O9">
        <f ca="1">IF('Map and Results'!$B$35=0,0,SQRT(('Map and Results'!$D$35-'Map and Results'!$D27)^2+('Map and Results'!$E$35-'Map and Results'!$E27)^2))</f>
        <v>82.056058152404105</v>
      </c>
      <c r="P9">
        <f ca="1">IF('Map and Results'!$B$36=0,0,SQRT(('Map and Results'!$D$36-'Map and Results'!$D27)^2+('Map and Results'!$E$36-'Map and Results'!$E27)^2))</f>
        <v>115.4297106881035</v>
      </c>
      <c r="Q9">
        <f ca="1">IF('Map and Results'!$B$37=0,0,SQRT(('Map and Results'!$D$37-'Map and Results'!$D27)^2+('Map and Results'!$E$37-'Map and Results'!$E27)^2))</f>
        <v>183.21242138963845</v>
      </c>
      <c r="R9">
        <f ca="1">IF('Map and Results'!$B$38=0,0,SQRT(('Map and Results'!$D$38-'Map and Results'!$D27)^2+('Map and Results'!$E$38-'Map and Results'!$E27)^2))</f>
        <v>173.91096901772755</v>
      </c>
      <c r="S9">
        <f ca="1">IF('Map and Results'!$B$39=0,0,SQRT(('Map and Results'!$D$39-'Map and Results'!$D27)^2+('Map and Results'!$E$39-'Map and Results'!$E27)^2))</f>
        <v>227.70988545172597</v>
      </c>
      <c r="T9">
        <f ca="1">IF('Map and Results'!$B$40=0,0,SQRT(('Map and Results'!$D$40-'Map and Results'!$D27)^2+('Map and Results'!$E$40-'Map and Results'!$E27)^2))</f>
        <v>281.28513830279473</v>
      </c>
      <c r="U9">
        <f ca="1">IF('Map and Results'!$B$41=0,0,SQRT(('Map and Results'!$D$41-'Map and Results'!$D27)^2+('Map and Results'!$E$41-'Map and Results'!$E27)^2))</f>
        <v>87.651271637025133</v>
      </c>
      <c r="V9">
        <f ca="1">IF('Map and Results'!$B$42=0,0,SQRT(('Map and Results'!$D$42-'Map and Results'!$D27)^2+('Map and Results'!$E$42-'Map and Results'!$E27)^2))</f>
        <v>272.0236505199087</v>
      </c>
      <c r="W9">
        <f ca="1">IF('Map and Results'!$B$43=0,0,SQRT(('Map and Results'!$D$43-'Map and Results'!$D27)^2+('Map and Results'!$E$43-'Map and Results'!$E27)^2))</f>
        <v>139.27655373942571</v>
      </c>
      <c r="X9">
        <f ca="1">IF('Map and Results'!$B$44=0,0,SQRT(('Map and Results'!$D$44-'Map and Results'!$D27)^2+('Map and Results'!$E$44-'Map and Results'!$E27)^2))</f>
        <v>214.28191082171767</v>
      </c>
      <c r="Y9">
        <f ca="1">IF('Map and Results'!$B$45=0,0,SQRT(('Map and Results'!$D$45-'Map and Results'!$D27)^2+('Map and Results'!$E$45-'Map and Results'!$E27)^2))</f>
        <v>260.578082598945</v>
      </c>
      <c r="Z9">
        <f ca="1">IF('Map and Results'!$B$46=0,0,SQRT(('Map and Results'!$D$46-'Map and Results'!$D27)^2+('Map and Results'!$E$46-'Map and Results'!$E27)^2))</f>
        <v>215.8936918556453</v>
      </c>
      <c r="AA9">
        <f ca="1">IF('Map and Results'!$B$47=0,0,SQRT(('Map and Results'!$D$47-'Map and Results'!$D27)^2+('Map and Results'!$E$47-'Map and Results'!$E27)^2))</f>
        <v>78.519291055630546</v>
      </c>
      <c r="AB9">
        <f ca="1">IF('Map and Results'!$B$48=0,0,SQRT(('Map and Results'!$D$48-'Map and Results'!$D27)^2+('Map and Results'!$E$48-'Map and Results'!$E27)^2))</f>
        <v>0</v>
      </c>
      <c r="AC9">
        <f ca="1">IF('Map and Results'!$B$49=0,0,SQRT(('Map and Results'!$D$49-'Map and Results'!$D27)^2+('Map and Results'!$E$49-'Map and Results'!$E27)^2))</f>
        <v>0</v>
      </c>
      <c r="AD9">
        <f ca="1">IF('Map and Results'!$B$50=0,0,SQRT(('Map and Results'!$D$50-'Map and Results'!$D27)^2+('Map and Results'!$E$50-'Map and Results'!$E27)^2))</f>
        <v>0</v>
      </c>
      <c r="AE9">
        <f ca="1">IF('Map and Results'!$B$51=0,0,SQRT(('Map and Results'!$D$51-'Map and Results'!$D27)^2+('Map and Results'!$E$51-'Map and Results'!$E27)^2))</f>
        <v>0</v>
      </c>
      <c r="AF9">
        <f ca="1">IF('Map and Results'!$B$52=0,0,SQRT(('Map and Results'!$D$52-'Map and Results'!$D27)^2+('Map and Results'!$E$52-'Map and Results'!$E27)^2))</f>
        <v>0</v>
      </c>
      <c r="AG9">
        <f ca="1">IF('Map and Results'!$B$53=0,0,SQRT(('Map and Results'!$D$53-'Map and Results'!$D27)^2+('Map and Results'!$E$53-'Map and Results'!$E27)^2))</f>
        <v>0</v>
      </c>
      <c r="AH9">
        <f ca="1">IF('Map and Results'!$B$54=0,0,SQRT(('Map and Results'!$D$54-'Map and Results'!$D27)^2+('Map and Results'!$E$54-'Map and Results'!$E27)^2))</f>
        <v>0</v>
      </c>
      <c r="AI9">
        <f ca="1">IF('Map and Results'!$B$55=0,0,SQRT(('Map and Results'!$D$55-'Map and Results'!$D27)^2+('Map and Results'!$E$55-'Map and Results'!$E27)^2))</f>
        <v>0</v>
      </c>
      <c r="AJ9">
        <f ca="1">IF('Map and Results'!$B$56=0,0,SQRT(('Map and Results'!$D$56-'Map and Results'!$D27)^2+('Map and Results'!$E$56-'Map and Results'!$E27)^2))</f>
        <v>0</v>
      </c>
      <c r="AK9">
        <f ca="1">IF('Map and Results'!$B$57=0,0,SQRT(('Map and Results'!$D$57-'Map and Results'!$D27)^2+('Map and Results'!$E$57-'Map and Results'!$E27)^2))</f>
        <v>0</v>
      </c>
      <c r="AL9">
        <f ca="1">IF('Map and Results'!$B$58=0,0,SQRT(('Map and Results'!$D$58-'Map and Results'!$D27)^2+('Map and Results'!$E$58-'Map and Results'!$E27)^2))</f>
        <v>0</v>
      </c>
      <c r="AM9">
        <f ca="1">IF('Map and Results'!$B$59=0,0,SQRT(('Map and Results'!$D$59-'Map and Results'!$D27)^2+('Map and Results'!$E$59-'Map and Results'!$E27)^2))</f>
        <v>0</v>
      </c>
      <c r="AN9">
        <f ca="1">IF('Map and Results'!$B$60=0,0,SQRT(('Map and Results'!$D$60-'Map and Results'!$D27)^2+('Map and Results'!$E$60-'Map and Results'!$E27)^2))</f>
        <v>0</v>
      </c>
      <c r="AO9">
        <f ca="1">IF('Map and Results'!$B$61=0,0,SQRT(('Map and Results'!$D$61-'Map and Results'!$D27)^2+('Map and Results'!$E$61-'Map and Results'!$E27)^2))</f>
        <v>0</v>
      </c>
      <c r="AP9">
        <f ca="1">IF('Map and Results'!$B$62=0,0,SQRT(('Map and Results'!$D$62-'Map and Results'!$D27)^2+('Map and Results'!$E$62-'Map and Results'!$E27)^2))</f>
        <v>0</v>
      </c>
      <c r="AQ9">
        <f ca="1">IF('Map and Results'!$B$63=0,0,SQRT(('Map and Results'!$D$63-'Map and Results'!$D27)^2+('Map and Results'!$E$63-'Map and Results'!$E27)^2))</f>
        <v>0</v>
      </c>
      <c r="AR9">
        <f ca="1">IF('Map and Results'!$B$64=0,0,SQRT(('Map and Results'!$D$64-'Map and Results'!$D27)^2+('Map and Results'!$E$64-'Map and Results'!$E27)^2))</f>
        <v>0</v>
      </c>
      <c r="AS9">
        <f ca="1">IF('Map and Results'!$B$65=0,0,SQRT(('Map and Results'!$D$65-'Map and Results'!$D27)^2+('Map and Results'!$E$65-'Map and Results'!$E27)^2))</f>
        <v>0</v>
      </c>
      <c r="AT9">
        <f ca="1">IF('Map and Results'!$B$66=0,0,SQRT(('Map and Results'!$D$66-'Map and Results'!$D27)^2+('Map and Results'!$E$66-'Map and Results'!$E27)^2))</f>
        <v>0</v>
      </c>
      <c r="AU9">
        <f ca="1">IF('Map and Results'!$B$67=0,0,SQRT(('Map and Results'!$D$67-'Map and Results'!$D27)^2+('Map and Results'!$E$67-'Map and Results'!$E27)^2))</f>
        <v>0</v>
      </c>
      <c r="AV9">
        <f ca="1">IF('Map and Results'!$B$68=0,0,SQRT(('Map and Results'!$D$68-'Map and Results'!$D27)^2+('Map and Results'!$E$68-'Map and Results'!$E27)^2))</f>
        <v>0</v>
      </c>
      <c r="AW9">
        <f ca="1">IF('Map and Results'!$B$69=0,0,SQRT(('Map and Results'!$D$69-'Map and Results'!$D27)^2+('Map and Results'!$E$69-'Map and Results'!$E27)^2))</f>
        <v>0</v>
      </c>
      <c r="AX9">
        <f ca="1">IF('Map and Results'!$B$70=0,0,SQRT(('Map and Results'!$D$70-'Map and Results'!$D27)^2+('Map and Results'!$E$70-'Map and Results'!$E27)^2))</f>
        <v>0</v>
      </c>
      <c r="AY9">
        <f ca="1">IF('Map and Results'!$B$71=0,0,SQRT(('Map and Results'!$D$71-'Map and Results'!$D27)^2+('Map and Results'!$E$71-'Map and Results'!$E27)^2))</f>
        <v>0</v>
      </c>
      <c r="AZ9">
        <f ca="1">IF('Map and Results'!$B$72=0,0,SQRT(('Map and Results'!$D$72-'Map and Results'!$D27)^2+('Map and Results'!$E$72-'Map and Results'!$E27)^2))</f>
        <v>0</v>
      </c>
    </row>
    <row r="10" spans="1:52">
      <c r="A10" s="96"/>
      <c r="B10" s="7">
        <v>6</v>
      </c>
      <c r="C10">
        <f ca="1">IF('Map and Results'!$B$23=0,0,SQRT(('Map and Results'!$D$23-'Map and Results'!D28)^2+('Map and Results'!$E$23-'Map and Results'!E28)^2))</f>
        <v>92.546502652687678</v>
      </c>
      <c r="D10">
        <f ca="1">IF('Map and Results'!$B$24=0,0,SQRT(('Map and Results'!$D$24-'Map and Results'!D28)^2+('Map and Results'!$E$24-'Map and Results'!E28)^2))</f>
        <v>214.66223855699113</v>
      </c>
      <c r="E10">
        <f ca="1">IF('Map and Results'!$B$25=0,0,SQRT(('Map and Results'!$D$25-'Map and Results'!D28)^2+('Map and Results'!$E$25-'Map and Results'!E28)^2))</f>
        <v>275.88660980891274</v>
      </c>
      <c r="F10">
        <f ca="1">IF('Map and Results'!$B$26=0,0,SQRT(('Map and Results'!$D$26-'Map and Results'!D28)^2+('Map and Results'!$E$26-'Map and Results'!E28)^2))</f>
        <v>138.71744843174781</v>
      </c>
      <c r="G10">
        <f ca="1">IF('Map and Results'!$B$27=0,0,SQRT(('Map and Results'!$D$27-'Map and Results'!$D28)^2+('Map and Results'!$E$27-'Map and Results'!$E28)^2))</f>
        <v>190.20616887287485</v>
      </c>
      <c r="H10">
        <f ca="1">IF('Map and Results'!$B$28=0,0,SQRT(('Map and Results'!$D$28-'Map and Results'!$D28)^2+('Map and Results'!$E$28-'Map and Results'!$E28)^2))</f>
        <v>0</v>
      </c>
      <c r="I10">
        <f ca="1">IF('Map and Results'!$B$29=0,0,SQRT(('Map and Results'!$D$29-'Map and Results'!$D28)^2+('Map and Results'!$E$29-'Map and Results'!$E28)^2))</f>
        <v>54.357439050533934</v>
      </c>
      <c r="J10">
        <f ca="1">IF('Map and Results'!$B$30=0,0,SQRT(('Map and Results'!$D$30-'Map and Results'!$D28)^2+('Map and Results'!$E$30-'Map and Results'!$E28)^2))</f>
        <v>255.69761799778445</v>
      </c>
      <c r="K10">
        <f ca="1">IF('Map and Results'!$B$31=0,0,SQRT(('Map and Results'!$D$31-'Map and Results'!$D28)^2+('Map and Results'!$E$31-'Map and Results'!$E28)^2))</f>
        <v>65.254986326252933</v>
      </c>
      <c r="L10">
        <f ca="1">IF('Map and Results'!$B$32=0,0,SQRT(('Map and Results'!$D$32-'Map and Results'!$D28)^2+('Map and Results'!$E$32-'Map and Results'!$E28)^2))</f>
        <v>136.36069588017446</v>
      </c>
      <c r="M10">
        <f ca="1">IF('Map and Results'!$B$33=0,0,SQRT(('Map and Results'!$D$33-'Map and Results'!$D28)^2+('Map and Results'!$E$33-'Map and Results'!$E28)^2))</f>
        <v>222.44831905548233</v>
      </c>
      <c r="N10">
        <f ca="1">IF('Map and Results'!$B$34=0,0,SQRT(('Map and Results'!$D$34-'Map and Results'!$D28)^2+('Map and Results'!$E$34-'Map and Results'!$E28)^2))</f>
        <v>101.76434445140829</v>
      </c>
      <c r="O10">
        <f ca="1">IF('Map and Results'!$B$35=0,0,SQRT(('Map and Results'!$D$35-'Map and Results'!$D28)^2+('Map and Results'!$E$35-'Map and Results'!$E28)^2))</f>
        <v>119.76583667926849</v>
      </c>
      <c r="P10">
        <f ca="1">IF('Map and Results'!$B$36=0,0,SQRT(('Map and Results'!$D$36-'Map and Results'!$D28)^2+('Map and Results'!$E$36-'Map and Results'!$E28)^2))</f>
        <v>82.098251767423463</v>
      </c>
      <c r="Q10">
        <f ca="1">IF('Map and Results'!$B$37=0,0,SQRT(('Map and Results'!$D$37-'Map and Results'!$D28)^2+('Map and Results'!$E$37-'Map and Results'!$E28)^2))</f>
        <v>90.695413810216891</v>
      </c>
      <c r="R10">
        <f ca="1">IF('Map and Results'!$B$38=0,0,SQRT(('Map and Results'!$D$38-'Map and Results'!$D28)^2+('Map and Results'!$E$38-'Map and Results'!$E28)^2))</f>
        <v>96.648647930535901</v>
      </c>
      <c r="S10">
        <f ca="1">IF('Map and Results'!$B$39=0,0,SQRT(('Map and Results'!$D$39-'Map and Results'!$D28)^2+('Map and Results'!$E$39-'Map and Results'!$E28)^2))</f>
        <v>154.40796621827377</v>
      </c>
      <c r="T10">
        <f ca="1">IF('Map and Results'!$B$40=0,0,SQRT(('Map and Results'!$D$40-'Map and Results'!$D28)^2+('Map and Results'!$E$40-'Map and Results'!$E28)^2))</f>
        <v>182.16878350864505</v>
      </c>
      <c r="U10">
        <f ca="1">IF('Map and Results'!$B$41=0,0,SQRT(('Map and Results'!$D$41-'Map and Results'!$D28)^2+('Map and Results'!$E$41-'Map and Results'!$E28)^2))</f>
        <v>156.29923206452011</v>
      </c>
      <c r="V10">
        <f ca="1">IF('Map and Results'!$B$42=0,0,SQRT(('Map and Results'!$D$42-'Map and Results'!$D28)^2+('Map and Results'!$E$42-'Map and Results'!$E28)^2))</f>
        <v>168.80940119031087</v>
      </c>
      <c r="W10">
        <f ca="1">IF('Map and Results'!$B$43=0,0,SQRT(('Map and Results'!$D$43-'Map and Results'!$D28)^2+('Map and Results'!$E$43-'Map and Results'!$E28)^2))</f>
        <v>191.32070786920718</v>
      </c>
      <c r="X10">
        <f ca="1">IF('Map and Results'!$B$44=0,0,SQRT(('Map and Results'!$D$44-'Map and Results'!$D28)^2+('Map and Results'!$E$44-'Map and Results'!$E28)^2))</f>
        <v>33.680242208832553</v>
      </c>
      <c r="Y10">
        <f ca="1">IF('Map and Results'!$B$45=0,0,SQRT(('Map and Results'!$D$45-'Map and Results'!$D28)^2+('Map and Results'!$E$45-'Map and Results'!$E28)^2))</f>
        <v>150.16471277762747</v>
      </c>
      <c r="Z10">
        <f ca="1">IF('Map and Results'!$B$46=0,0,SQRT(('Map and Results'!$D$46-'Map and Results'!$D28)^2+('Map and Results'!$E$46-'Map and Results'!$E28)^2))</f>
        <v>82.014158554224821</v>
      </c>
      <c r="AA10">
        <f ca="1">IF('Map and Results'!$B$47=0,0,SQRT(('Map and Results'!$D$47-'Map and Results'!$D28)^2+('Map and Results'!$E$47-'Map and Results'!$E28)^2))</f>
        <v>241.3137844864697</v>
      </c>
      <c r="AB10">
        <f ca="1">IF('Map and Results'!$B$48=0,0,SQRT(('Map and Results'!$D$48-'Map and Results'!$D28)^2+('Map and Results'!$E$48-'Map and Results'!$E28)^2))</f>
        <v>0</v>
      </c>
      <c r="AC10">
        <f ca="1">IF('Map and Results'!$B$49=0,0,SQRT(('Map and Results'!$D$49-'Map and Results'!$D28)^2+('Map and Results'!$E$49-'Map and Results'!$E28)^2))</f>
        <v>0</v>
      </c>
      <c r="AD10">
        <f ca="1">IF('Map and Results'!$B$50=0,0,SQRT(('Map and Results'!$D$50-'Map and Results'!$D28)^2+('Map and Results'!$E$50-'Map and Results'!$E28)^2))</f>
        <v>0</v>
      </c>
      <c r="AE10">
        <f ca="1">IF('Map and Results'!$B$51=0,0,SQRT(('Map and Results'!$D$51-'Map and Results'!$D28)^2+('Map and Results'!$E$51-'Map and Results'!$E28)^2))</f>
        <v>0</v>
      </c>
      <c r="AF10">
        <f ca="1">IF('Map and Results'!$B$52=0,0,SQRT(('Map and Results'!$D$52-'Map and Results'!$D28)^2+('Map and Results'!$E$52-'Map and Results'!$E28)^2))</f>
        <v>0</v>
      </c>
      <c r="AG10">
        <f ca="1">IF('Map and Results'!$B$53=0,0,SQRT(('Map and Results'!$D$53-'Map and Results'!$D28)^2+('Map and Results'!$E$53-'Map and Results'!$E28)^2))</f>
        <v>0</v>
      </c>
      <c r="AH10">
        <f ca="1">IF('Map and Results'!$B$54=0,0,SQRT(('Map and Results'!$D$54-'Map and Results'!$D28)^2+('Map and Results'!$E$54-'Map and Results'!$E28)^2))</f>
        <v>0</v>
      </c>
      <c r="AI10">
        <f ca="1">IF('Map and Results'!$B$55=0,0,SQRT(('Map and Results'!$D$55-'Map and Results'!$D28)^2+('Map and Results'!$E$55-'Map and Results'!$E28)^2))</f>
        <v>0</v>
      </c>
      <c r="AJ10">
        <f ca="1">IF('Map and Results'!$B$56=0,0,SQRT(('Map and Results'!$D$56-'Map and Results'!$D28)^2+('Map and Results'!$E$56-'Map and Results'!$E28)^2))</f>
        <v>0</v>
      </c>
      <c r="AK10">
        <f ca="1">IF('Map and Results'!$B$57=0,0,SQRT(('Map and Results'!$D$57-'Map and Results'!$D28)^2+('Map and Results'!$E$57-'Map and Results'!$E28)^2))</f>
        <v>0</v>
      </c>
      <c r="AL10">
        <f ca="1">IF('Map and Results'!$B$58=0,0,SQRT(('Map and Results'!$D$58-'Map and Results'!$D28)^2+('Map and Results'!$E$58-'Map and Results'!$E28)^2))</f>
        <v>0</v>
      </c>
      <c r="AM10">
        <f ca="1">IF('Map and Results'!$B$59=0,0,SQRT(('Map and Results'!$D$59-'Map and Results'!$D28)^2+('Map and Results'!$E$59-'Map and Results'!$E28)^2))</f>
        <v>0</v>
      </c>
      <c r="AN10">
        <f ca="1">IF('Map and Results'!$B$60=0,0,SQRT(('Map and Results'!$D$60-'Map and Results'!$D28)^2+('Map and Results'!$E$60-'Map and Results'!$E28)^2))</f>
        <v>0</v>
      </c>
      <c r="AO10">
        <f ca="1">IF('Map and Results'!$B$61=0,0,SQRT(('Map and Results'!$D$61-'Map and Results'!$D28)^2+('Map and Results'!$E$61-'Map and Results'!$E28)^2))</f>
        <v>0</v>
      </c>
      <c r="AP10">
        <f ca="1">IF('Map and Results'!$B$62=0,0,SQRT(('Map and Results'!$D$62-'Map and Results'!$D28)^2+('Map and Results'!$E$62-'Map and Results'!$E28)^2))</f>
        <v>0</v>
      </c>
      <c r="AQ10">
        <f ca="1">IF('Map and Results'!$B$63=0,0,SQRT(('Map and Results'!$D$63-'Map and Results'!$D28)^2+('Map and Results'!$E$63-'Map and Results'!$E28)^2))</f>
        <v>0</v>
      </c>
      <c r="AR10">
        <f ca="1">IF('Map and Results'!$B$64=0,0,SQRT(('Map and Results'!$D$64-'Map and Results'!$D28)^2+('Map and Results'!$E$64-'Map and Results'!$E28)^2))</f>
        <v>0</v>
      </c>
      <c r="AS10">
        <f ca="1">IF('Map and Results'!$B$65=0,0,SQRT(('Map and Results'!$D$65-'Map and Results'!$D28)^2+('Map and Results'!$E$65-'Map and Results'!$E28)^2))</f>
        <v>0</v>
      </c>
      <c r="AT10">
        <f ca="1">IF('Map and Results'!$B$66=0,0,SQRT(('Map and Results'!$D$66-'Map and Results'!$D28)^2+('Map and Results'!$E$66-'Map and Results'!$E28)^2))</f>
        <v>0</v>
      </c>
      <c r="AU10">
        <f ca="1">IF('Map and Results'!$B$67=0,0,SQRT(('Map and Results'!$D$67-'Map and Results'!$D28)^2+('Map and Results'!$E$67-'Map and Results'!$E28)^2))</f>
        <v>0</v>
      </c>
      <c r="AV10">
        <f ca="1">IF('Map and Results'!$B$68=0,0,SQRT(('Map and Results'!$D$68-'Map and Results'!$D28)^2+('Map and Results'!$E$68-'Map and Results'!$E28)^2))</f>
        <v>0</v>
      </c>
      <c r="AW10">
        <f ca="1">IF('Map and Results'!$B$69=0,0,SQRT(('Map and Results'!$D$69-'Map and Results'!$D28)^2+('Map and Results'!$E$69-'Map and Results'!$E28)^2))</f>
        <v>0</v>
      </c>
      <c r="AX10">
        <f ca="1">IF('Map and Results'!$B$70=0,0,SQRT(('Map and Results'!$D$70-'Map and Results'!$D28)^2+('Map and Results'!$E$70-'Map and Results'!$E28)^2))</f>
        <v>0</v>
      </c>
      <c r="AY10">
        <f ca="1">IF('Map and Results'!$B$71=0,0,SQRT(('Map and Results'!$D$71-'Map and Results'!$D28)^2+('Map and Results'!$E$71-'Map and Results'!$E28)^2))</f>
        <v>0</v>
      </c>
      <c r="AZ10">
        <f ca="1">IF('Map and Results'!$B$72=0,0,SQRT(('Map and Results'!$D$72-'Map and Results'!$D28)^2+('Map and Results'!$E$72-'Map and Results'!$E28)^2))</f>
        <v>0</v>
      </c>
    </row>
    <row r="11" spans="1:52">
      <c r="A11" s="96"/>
      <c r="B11" s="7">
        <v>7</v>
      </c>
      <c r="C11">
        <f ca="1">IF('Map and Results'!$B$23=0,0,SQRT(('Map and Results'!$D$23-'Map and Results'!D29)^2+('Map and Results'!$E$23-'Map and Results'!E29)^2))</f>
        <v>77.290823112195838</v>
      </c>
      <c r="D11">
        <f ca="1">IF('Map and Results'!$B$24=0,0,SQRT(('Map and Results'!$D$24-'Map and Results'!D29)^2+('Map and Results'!$E$24-'Map and Results'!E29)^2))</f>
        <v>179.27958102685801</v>
      </c>
      <c r="E11">
        <f ca="1">IF('Map and Results'!$B$25=0,0,SQRT(('Map and Results'!$D$25-'Map and Results'!D29)^2+('Map and Results'!$E$25-'Map and Results'!E29)^2))</f>
        <v>224.0346877442835</v>
      </c>
      <c r="F11">
        <f ca="1">IF('Map and Results'!$B$26=0,0,SQRT(('Map and Results'!$D$26-'Map and Results'!D29)^2+('Map and Results'!$E$26-'Map and Results'!E29)^2))</f>
        <v>122.78579736877887</v>
      </c>
      <c r="G11">
        <f ca="1">IF('Map and Results'!$B$27=0,0,SQRT(('Map and Results'!$D$27-'Map and Results'!$D29)^2+('Map and Results'!$E$27-'Map and Results'!$E29)^2))</f>
        <v>152.48158601333895</v>
      </c>
      <c r="H11">
        <f ca="1">IF('Map and Results'!$B$28=0,0,SQRT(('Map and Results'!$D$28-'Map and Results'!$D29)^2+('Map and Results'!$E$28-'Map and Results'!$E29)^2))</f>
        <v>54.357439050533934</v>
      </c>
      <c r="I11">
        <f ca="1">IF('Map and Results'!$B$29=0,0,SQRT(('Map and Results'!$D$29-'Map and Results'!$D29)^2+('Map and Results'!$E$29-'Map and Results'!$E29)^2))</f>
        <v>0</v>
      </c>
      <c r="J11">
        <f ca="1">IF('Map and Results'!$B$30=0,0,SQRT(('Map and Results'!$D$30-'Map and Results'!$D29)^2+('Map and Results'!$E$30-'Map and Results'!$E29)^2))</f>
        <v>216.79086016558128</v>
      </c>
      <c r="K11">
        <f ca="1">IF('Map and Results'!$B$31=0,0,SQRT(('Map and Results'!$D$31-'Map and Results'!$D29)^2+('Map and Results'!$E$31-'Map and Results'!$E29)^2))</f>
        <v>71.272648702010358</v>
      </c>
      <c r="L11">
        <f ca="1">IF('Map and Results'!$B$32=0,0,SQRT(('Map and Results'!$D$32-'Map and Results'!$D29)^2+('Map and Results'!$E$32-'Map and Results'!$E29)^2))</f>
        <v>90.883821811420219</v>
      </c>
      <c r="M11">
        <f ca="1">IF('Map and Results'!$B$33=0,0,SQRT(('Map and Results'!$D$33-'Map and Results'!$D29)^2+('Map and Results'!$E$33-'Map and Results'!$E29)^2))</f>
        <v>172.00685009806031</v>
      </c>
      <c r="N11">
        <f ca="1">IF('Map and Results'!$B$34=0,0,SQRT(('Map and Results'!$D$34-'Map and Results'!$D29)^2+('Map and Results'!$E$34-'Map and Results'!$E29)^2))</f>
        <v>69.850086152106158</v>
      </c>
      <c r="O11">
        <f ca="1">IF('Map and Results'!$B$35=0,0,SQRT(('Map and Results'!$D$35-'Map and Results'!$D29)^2+('Map and Results'!$E$35-'Map and Results'!$E29)^2))</f>
        <v>99.945255460335673</v>
      </c>
      <c r="P11">
        <f ca="1">IF('Map and Results'!$B$36=0,0,SQRT(('Map and Results'!$D$36-'Map and Results'!$D29)^2+('Map and Results'!$E$36-'Map and Results'!$E29)^2))</f>
        <v>70.885285391299917</v>
      </c>
      <c r="Q11">
        <f ca="1">IF('Map and Results'!$B$37=0,0,SQRT(('Map and Results'!$D$37-'Map and Results'!$D29)^2+('Map and Results'!$E$37-'Map and Results'!$E29)^2))</f>
        <v>52.983625003204303</v>
      </c>
      <c r="R11">
        <f ca="1">IF('Map and Results'!$B$38=0,0,SQRT(('Map and Results'!$D$38-'Map and Results'!$D29)^2+('Map and Results'!$E$38-'Map and Results'!$E29)^2))</f>
        <v>53.129334967642876</v>
      </c>
      <c r="S11">
        <f ca="1">IF('Map and Results'!$B$39=0,0,SQRT(('Map and Results'!$D$39-'Map and Results'!$D29)^2+('Map and Results'!$E$39-'Map and Results'!$E29)^2))</f>
        <v>119.82774772658765</v>
      </c>
      <c r="T11">
        <f ca="1">IF('Map and Results'!$B$40=0,0,SQRT(('Map and Results'!$D$40-'Map and Results'!$D29)^2+('Map and Results'!$E$40-'Map and Results'!$E29)^2))</f>
        <v>160.3945051235244</v>
      </c>
      <c r="U11">
        <f ca="1">IF('Map and Results'!$B$41=0,0,SQRT(('Map and Results'!$D$41-'Map and Results'!$D29)^2+('Map and Results'!$E$41-'Map and Results'!$E29)^2))</f>
        <v>103.96306125550588</v>
      </c>
      <c r="V11">
        <f ca="1">IF('Map and Results'!$B$42=0,0,SQRT(('Map and Results'!$D$42-'Map and Results'!$D29)^2+('Map and Results'!$E$42-'Map and Results'!$E29)^2))</f>
        <v>147.88541438612788</v>
      </c>
      <c r="W11">
        <f ca="1">IF('Map and Results'!$B$43=0,0,SQRT(('Map and Results'!$D$43-'Map and Results'!$D29)^2+('Map and Results'!$E$43-'Map and Results'!$E29)^2))</f>
        <v>137.0674044364826</v>
      </c>
      <c r="X11">
        <f ca="1">IF('Map and Results'!$B$44=0,0,SQRT(('Map and Results'!$D$44-'Map and Results'!$D29)^2+('Map and Results'!$E$44-'Map and Results'!$E29)^2))</f>
        <v>65.117858322569887</v>
      </c>
      <c r="Y11">
        <f ca="1">IF('Map and Results'!$B$45=0,0,SQRT(('Map and Results'!$D$45-'Map and Results'!$D29)^2+('Map and Results'!$E$45-'Map and Results'!$E29)^2))</f>
        <v>131.14661051852869</v>
      </c>
      <c r="Z11">
        <f ca="1">IF('Map and Results'!$B$46=0,0,SQRT(('Map and Results'!$D$46-'Map and Results'!$D29)^2+('Map and Results'!$E$46-'Map and Results'!$E29)^2))</f>
        <v>69.464195825004595</v>
      </c>
      <c r="AA11">
        <f ca="1">IF('Map and Results'!$B$47=0,0,SQRT(('Map and Results'!$D$47-'Map and Results'!$D29)^2+('Map and Results'!$E$47-'Map and Results'!$E29)^2))</f>
        <v>192.84257627427871</v>
      </c>
      <c r="AB11">
        <f ca="1">IF('Map and Results'!$B$48=0,0,SQRT(('Map and Results'!$D$48-'Map and Results'!$D29)^2+('Map and Results'!$E$48-'Map and Results'!$E29)^2))</f>
        <v>0</v>
      </c>
      <c r="AC11">
        <f ca="1">IF('Map and Results'!$B$49=0,0,SQRT(('Map and Results'!$D$49-'Map and Results'!$D29)^2+('Map and Results'!$E$49-'Map and Results'!$E29)^2))</f>
        <v>0</v>
      </c>
      <c r="AD11">
        <f ca="1">IF('Map and Results'!$B$50=0,0,SQRT(('Map and Results'!$D$50-'Map and Results'!$D29)^2+('Map and Results'!$E$50-'Map and Results'!$E29)^2))</f>
        <v>0</v>
      </c>
      <c r="AE11">
        <f ca="1">IF('Map and Results'!$B$51=0,0,SQRT(('Map and Results'!$D$51-'Map and Results'!$D29)^2+('Map and Results'!$E$51-'Map and Results'!$E29)^2))</f>
        <v>0</v>
      </c>
      <c r="AF11">
        <f ca="1">IF('Map and Results'!$B$52=0,0,SQRT(('Map and Results'!$D$52-'Map and Results'!$D29)^2+('Map and Results'!$E$52-'Map and Results'!$E29)^2))</f>
        <v>0</v>
      </c>
      <c r="AG11">
        <f ca="1">IF('Map and Results'!$B$53=0,0,SQRT(('Map and Results'!$D$53-'Map and Results'!$D29)^2+('Map and Results'!$E$53-'Map and Results'!$E29)^2))</f>
        <v>0</v>
      </c>
      <c r="AH11">
        <f ca="1">IF('Map and Results'!$B$54=0,0,SQRT(('Map and Results'!$D$54-'Map and Results'!$D29)^2+('Map and Results'!$E$54-'Map and Results'!$E29)^2))</f>
        <v>0</v>
      </c>
      <c r="AI11">
        <f ca="1">IF('Map and Results'!$B$55=0,0,SQRT(('Map and Results'!$D$55-'Map and Results'!$D29)^2+('Map and Results'!$E$55-'Map and Results'!$E29)^2))</f>
        <v>0</v>
      </c>
      <c r="AJ11">
        <f ca="1">IF('Map and Results'!$B$56=0,0,SQRT(('Map and Results'!$D$56-'Map and Results'!$D29)^2+('Map and Results'!$E$56-'Map and Results'!$E29)^2))</f>
        <v>0</v>
      </c>
      <c r="AK11">
        <f ca="1">IF('Map and Results'!$B$57=0,0,SQRT(('Map and Results'!$D$57-'Map and Results'!$D29)^2+('Map and Results'!$E$57-'Map and Results'!$E29)^2))</f>
        <v>0</v>
      </c>
      <c r="AL11">
        <f ca="1">IF('Map and Results'!$B$58=0,0,SQRT(('Map and Results'!$D$58-'Map and Results'!$D29)^2+('Map and Results'!$E$58-'Map and Results'!$E29)^2))</f>
        <v>0</v>
      </c>
      <c r="AM11">
        <f ca="1">IF('Map and Results'!$B$59=0,0,SQRT(('Map and Results'!$D$59-'Map and Results'!$D29)^2+('Map and Results'!$E$59-'Map and Results'!$E29)^2))</f>
        <v>0</v>
      </c>
      <c r="AN11">
        <f ca="1">IF('Map and Results'!$B$60=0,0,SQRT(('Map and Results'!$D$60-'Map and Results'!$D29)^2+('Map and Results'!$E$60-'Map and Results'!$E29)^2))</f>
        <v>0</v>
      </c>
      <c r="AO11">
        <f ca="1">IF('Map and Results'!$B$61=0,0,SQRT(('Map and Results'!$D$61-'Map and Results'!$D29)^2+('Map and Results'!$E$61-'Map and Results'!$E29)^2))</f>
        <v>0</v>
      </c>
      <c r="AP11">
        <f ca="1">IF('Map and Results'!$B$62=0,0,SQRT(('Map and Results'!$D$62-'Map and Results'!$D29)^2+('Map and Results'!$E$62-'Map and Results'!$E29)^2))</f>
        <v>0</v>
      </c>
      <c r="AQ11">
        <f ca="1">IF('Map and Results'!$B$63=0,0,SQRT(('Map and Results'!$D$63-'Map and Results'!$D29)^2+('Map and Results'!$E$63-'Map and Results'!$E29)^2))</f>
        <v>0</v>
      </c>
      <c r="AR11">
        <f ca="1">IF('Map and Results'!$B$64=0,0,SQRT(('Map and Results'!$D$64-'Map and Results'!$D29)^2+('Map and Results'!$E$64-'Map and Results'!$E29)^2))</f>
        <v>0</v>
      </c>
      <c r="AS11">
        <f ca="1">IF('Map and Results'!$B$65=0,0,SQRT(('Map and Results'!$D$65-'Map and Results'!$D29)^2+('Map and Results'!$E$65-'Map and Results'!$E29)^2))</f>
        <v>0</v>
      </c>
      <c r="AT11">
        <f ca="1">IF('Map and Results'!$B$66=0,0,SQRT(('Map and Results'!$D$66-'Map and Results'!$D29)^2+('Map and Results'!$E$66-'Map and Results'!$E29)^2))</f>
        <v>0</v>
      </c>
      <c r="AU11">
        <f ca="1">IF('Map and Results'!$B$67=0,0,SQRT(('Map and Results'!$D$67-'Map and Results'!$D29)^2+('Map and Results'!$E$67-'Map and Results'!$E29)^2))</f>
        <v>0</v>
      </c>
      <c r="AV11">
        <f ca="1">IF('Map and Results'!$B$68=0,0,SQRT(('Map and Results'!$D$68-'Map and Results'!$D29)^2+('Map and Results'!$E$68-'Map and Results'!$E29)^2))</f>
        <v>0</v>
      </c>
      <c r="AW11">
        <f ca="1">IF('Map and Results'!$B$69=0,0,SQRT(('Map and Results'!$D$69-'Map and Results'!$D29)^2+('Map and Results'!$E$69-'Map and Results'!$E29)^2))</f>
        <v>0</v>
      </c>
      <c r="AX11">
        <f ca="1">IF('Map and Results'!$B$70=0,0,SQRT(('Map and Results'!$D$70-'Map and Results'!$D29)^2+('Map and Results'!$E$70-'Map and Results'!$E29)^2))</f>
        <v>0</v>
      </c>
      <c r="AY11">
        <f ca="1">IF('Map and Results'!$B$71=0,0,SQRT(('Map and Results'!$D$71-'Map and Results'!$D29)^2+('Map and Results'!$E$71-'Map and Results'!$E29)^2))</f>
        <v>0</v>
      </c>
      <c r="AZ11">
        <f ca="1">IF('Map and Results'!$B$72=0,0,SQRT(('Map and Results'!$D$72-'Map and Results'!$D29)^2+('Map and Results'!$E$72-'Map and Results'!$E29)^2))</f>
        <v>0</v>
      </c>
    </row>
    <row r="12" spans="1:52">
      <c r="A12" s="96"/>
      <c r="B12" s="7">
        <v>8</v>
      </c>
      <c r="C12">
        <f ca="1">IF('Map and Results'!$B$23=0,0,SQRT(('Map and Results'!$D$23-'Map and Results'!D30)^2+('Map and Results'!$E$23-'Map and Results'!E30)^2))</f>
        <v>169.1504667120108</v>
      </c>
      <c r="D12">
        <f ca="1">IF('Map and Results'!$B$24=0,0,SQRT(('Map and Results'!$D$24-'Map and Results'!D30)^2+('Map and Results'!$E$24-'Map and Results'!E30)^2))</f>
        <v>43.822588058006005</v>
      </c>
      <c r="E12">
        <f ca="1">IF('Map and Results'!$B$25=0,0,SQRT(('Map and Results'!$D$25-'Map and Results'!D30)^2+('Map and Results'!$E$25-'Map and Results'!E30)^2))</f>
        <v>113.07591144184592</v>
      </c>
      <c r="F12">
        <f ca="1">IF('Map and Results'!$B$26=0,0,SQRT(('Map and Results'!$D$26-'Map and Results'!D30)^2+('Map and Results'!$E$26-'Map and Results'!E30)^2))</f>
        <v>314.62889051797202</v>
      </c>
      <c r="G12">
        <f ca="1">IF('Map and Results'!$B$27=0,0,SQRT(('Map and Results'!$D$27-'Map and Results'!$D30)^2+('Map and Results'!$E$27-'Map and Results'!$E30)^2))</f>
        <v>290.05875032458692</v>
      </c>
      <c r="H12">
        <f ca="1">IF('Map and Results'!$B$28=0,0,SQRT(('Map and Results'!$D$28-'Map and Results'!$D30)^2+('Map and Results'!$E$28-'Map and Results'!$E30)^2))</f>
        <v>255.69761799778445</v>
      </c>
      <c r="I12">
        <f ca="1">IF('Map and Results'!$B$29=0,0,SQRT(('Map and Results'!$D$29-'Map and Results'!$D30)^2+('Map and Results'!$E$29-'Map and Results'!$E30)^2))</f>
        <v>216.79086016558128</v>
      </c>
      <c r="J12">
        <f ca="1">IF('Map and Results'!$B$30=0,0,SQRT(('Map and Results'!$D$30-'Map and Results'!$D30)^2+('Map and Results'!$E$30-'Map and Results'!$E30)^2))</f>
        <v>0</v>
      </c>
      <c r="K12">
        <f ca="1">IF('Map and Results'!$B$31=0,0,SQRT(('Map and Results'!$D$31-'Map and Results'!$D30)^2+('Map and Results'!$E$31-'Map and Results'!$E30)^2))</f>
        <v>203.80946538778963</v>
      </c>
      <c r="L12">
        <f ca="1">IF('Map and Results'!$B$32=0,0,SQRT(('Map and Results'!$D$32-'Map and Results'!$D30)^2+('Map and Results'!$E$32-'Map and Results'!$E30)^2))</f>
        <v>127.2147152465252</v>
      </c>
      <c r="M12">
        <f ca="1">IF('Map and Results'!$B$33=0,0,SQRT(('Map and Results'!$D$33-'Map and Results'!$D30)^2+('Map and Results'!$E$33-'Map and Results'!$E30)^2))</f>
        <v>92.141754808867574</v>
      </c>
      <c r="N12">
        <f ca="1">IF('Map and Results'!$B$34=0,0,SQRT(('Map and Results'!$D$34-'Map and Results'!$D30)^2+('Map and Results'!$E$34-'Map and Results'!$E30)^2))</f>
        <v>258.62604549670357</v>
      </c>
      <c r="O12">
        <f ca="1">IF('Map and Results'!$B$35=0,0,SQRT(('Map and Results'!$D$35-'Map and Results'!$D30)^2+('Map and Results'!$E$35-'Map and Results'!$E30)^2))</f>
        <v>292.94728384578866</v>
      </c>
      <c r="P12">
        <f ca="1">IF('Map and Results'!$B$36=0,0,SQRT(('Map and Results'!$D$36-'Map and Results'!$D30)^2+('Map and Results'!$E$36-'Map and Results'!$E30)^2))</f>
        <v>279.62532061114831</v>
      </c>
      <c r="Q12">
        <f ca="1">IF('Map and Results'!$B$37=0,0,SQRT(('Map and Results'!$D$37-'Map and Results'!$D30)^2+('Map and Results'!$E$37-'Map and Results'!$E30)^2))</f>
        <v>166.35997691864537</v>
      </c>
      <c r="R12">
        <f ca="1">IF('Map and Results'!$B$38=0,0,SQRT(('Map and Results'!$D$38-'Map and Results'!$D30)^2+('Map and Results'!$E$38-'Map and Results'!$E30)^2))</f>
        <v>163.74531065778996</v>
      </c>
      <c r="S12">
        <f ca="1">IF('Map and Results'!$B$39=0,0,SQRT(('Map and Results'!$D$39-'Map and Results'!$D30)^2+('Map and Results'!$E$39-'Map and Results'!$E30)^2))</f>
        <v>101.61039043054532</v>
      </c>
      <c r="T12">
        <f ca="1">IF('Map and Results'!$B$40=0,0,SQRT(('Map and Results'!$D$40-'Map and Results'!$D30)^2+('Map and Results'!$E$40-'Map and Results'!$E30)^2))</f>
        <v>100.8787921309782</v>
      </c>
      <c r="U12">
        <f ca="1">IF('Map and Results'!$B$41=0,0,SQRT(('Map and Results'!$D$41-'Map and Results'!$D30)^2+('Map and Results'!$E$41-'Map and Results'!$E30)^2))</f>
        <v>203.04712472743114</v>
      </c>
      <c r="V12">
        <f ca="1">IF('Map and Results'!$B$42=0,0,SQRT(('Map and Results'!$D$42-'Map and Results'!$D30)^2+('Map and Results'!$E$42-'Map and Results'!$E30)^2))</f>
        <v>109.95773353508238</v>
      </c>
      <c r="W12">
        <f ca="1">IF('Map and Results'!$B$43=0,0,SQRT(('Map and Results'!$D$43-'Map and Results'!$D30)^2+('Map and Results'!$E$43-'Map and Results'!$E30)^2))</f>
        <v>153.95526592608039</v>
      </c>
      <c r="X12">
        <f ca="1">IF('Map and Results'!$B$44=0,0,SQRT(('Map and Results'!$D$44-'Map and Results'!$D30)^2+('Map and Results'!$E$44-'Map and Results'!$E30)^2))</f>
        <v>236.71029648002136</v>
      </c>
      <c r="Y12">
        <f ca="1">IF('Map and Results'!$B$45=0,0,SQRT(('Map and Results'!$D$45-'Map and Results'!$D30)^2+('Map and Results'!$E$45-'Map and Results'!$E30)^2))</f>
        <v>124.77625790357692</v>
      </c>
      <c r="Z12">
        <f ca="1">IF('Map and Results'!$B$46=0,0,SQRT(('Map and Results'!$D$46-'Map and Results'!$D30)^2+('Map and Results'!$E$46-'Map and Results'!$E30)^2))</f>
        <v>178.96607897366701</v>
      </c>
      <c r="AA12">
        <f ca="1">IF('Map and Results'!$B$47=0,0,SQRT(('Map and Results'!$D$47-'Map and Results'!$D30)^2+('Map and Results'!$E$47-'Map and Results'!$E30)^2))</f>
        <v>262.50610484019586</v>
      </c>
      <c r="AB12">
        <f ca="1">IF('Map and Results'!$B$48=0,0,SQRT(('Map and Results'!$D$48-'Map and Results'!$D30)^2+('Map and Results'!$E$48-'Map and Results'!$E30)^2))</f>
        <v>0</v>
      </c>
      <c r="AC12">
        <f ca="1">IF('Map and Results'!$B$49=0,0,SQRT(('Map and Results'!$D$49-'Map and Results'!$D30)^2+('Map and Results'!$E$49-'Map and Results'!$E30)^2))</f>
        <v>0</v>
      </c>
      <c r="AD12">
        <f ca="1">IF('Map and Results'!$B$50=0,0,SQRT(('Map and Results'!$D$50-'Map and Results'!$D30)^2+('Map and Results'!$E$50-'Map and Results'!$E30)^2))</f>
        <v>0</v>
      </c>
      <c r="AE12">
        <f ca="1">IF('Map and Results'!$B$51=0,0,SQRT(('Map and Results'!$D$51-'Map and Results'!$D30)^2+('Map and Results'!$E$51-'Map and Results'!$E30)^2))</f>
        <v>0</v>
      </c>
      <c r="AF12">
        <f ca="1">IF('Map and Results'!$B$52=0,0,SQRT(('Map and Results'!$D$52-'Map and Results'!$D30)^2+('Map and Results'!$E$52-'Map and Results'!$E30)^2))</f>
        <v>0</v>
      </c>
      <c r="AG12">
        <f ca="1">IF('Map and Results'!$B$53=0,0,SQRT(('Map and Results'!$D$53-'Map and Results'!$D30)^2+('Map and Results'!$E$53-'Map and Results'!$E30)^2))</f>
        <v>0</v>
      </c>
      <c r="AH12">
        <f ca="1">IF('Map and Results'!$B$54=0,0,SQRT(('Map and Results'!$D$54-'Map and Results'!$D30)^2+('Map and Results'!$E$54-'Map and Results'!$E30)^2))</f>
        <v>0</v>
      </c>
      <c r="AI12">
        <f ca="1">IF('Map and Results'!$B$55=0,0,SQRT(('Map and Results'!$D$55-'Map and Results'!$D30)^2+('Map and Results'!$E$55-'Map and Results'!$E30)^2))</f>
        <v>0</v>
      </c>
      <c r="AJ12">
        <f ca="1">IF('Map and Results'!$B$56=0,0,SQRT(('Map and Results'!$D$56-'Map and Results'!$D30)^2+('Map and Results'!$E$56-'Map and Results'!$E30)^2))</f>
        <v>0</v>
      </c>
      <c r="AK12">
        <f ca="1">IF('Map and Results'!$B$57=0,0,SQRT(('Map and Results'!$D$57-'Map and Results'!$D30)^2+('Map and Results'!$E$57-'Map and Results'!$E30)^2))</f>
        <v>0</v>
      </c>
      <c r="AL12">
        <f ca="1">IF('Map and Results'!$B$58=0,0,SQRT(('Map and Results'!$D$58-'Map and Results'!$D30)^2+('Map and Results'!$E$58-'Map and Results'!$E30)^2))</f>
        <v>0</v>
      </c>
      <c r="AM12">
        <f ca="1">IF('Map and Results'!$B$59=0,0,SQRT(('Map and Results'!$D$59-'Map and Results'!$D30)^2+('Map and Results'!$E$59-'Map and Results'!$E30)^2))</f>
        <v>0</v>
      </c>
      <c r="AN12">
        <f ca="1">IF('Map and Results'!$B$60=0,0,SQRT(('Map and Results'!$D$60-'Map and Results'!$D30)^2+('Map and Results'!$E$60-'Map and Results'!$E30)^2))</f>
        <v>0</v>
      </c>
      <c r="AO12">
        <f ca="1">IF('Map and Results'!$B$61=0,0,SQRT(('Map and Results'!$D$61-'Map and Results'!$D30)^2+('Map and Results'!$E$61-'Map and Results'!$E30)^2))</f>
        <v>0</v>
      </c>
      <c r="AP12">
        <f ca="1">IF('Map and Results'!$B$62=0,0,SQRT(('Map and Results'!$D$62-'Map and Results'!$D30)^2+('Map and Results'!$E$62-'Map and Results'!$E30)^2))</f>
        <v>0</v>
      </c>
      <c r="AQ12">
        <f ca="1">IF('Map and Results'!$B$63=0,0,SQRT(('Map and Results'!$D$63-'Map and Results'!$D30)^2+('Map and Results'!$E$63-'Map and Results'!$E30)^2))</f>
        <v>0</v>
      </c>
      <c r="AR12">
        <f ca="1">IF('Map and Results'!$B$64=0,0,SQRT(('Map and Results'!$D$64-'Map and Results'!$D30)^2+('Map and Results'!$E$64-'Map and Results'!$E30)^2))</f>
        <v>0</v>
      </c>
      <c r="AS12">
        <f ca="1">IF('Map and Results'!$B$65=0,0,SQRT(('Map and Results'!$D$65-'Map and Results'!$D30)^2+('Map and Results'!$E$65-'Map and Results'!$E30)^2))</f>
        <v>0</v>
      </c>
      <c r="AT12">
        <f ca="1">IF('Map and Results'!$B$66=0,0,SQRT(('Map and Results'!$D$66-'Map and Results'!$D30)^2+('Map and Results'!$E$66-'Map and Results'!$E30)^2))</f>
        <v>0</v>
      </c>
      <c r="AU12">
        <f ca="1">IF('Map and Results'!$B$67=0,0,SQRT(('Map and Results'!$D$67-'Map and Results'!$D30)^2+('Map and Results'!$E$67-'Map and Results'!$E30)^2))</f>
        <v>0</v>
      </c>
      <c r="AV12">
        <f ca="1">IF('Map and Results'!$B$68=0,0,SQRT(('Map and Results'!$D$68-'Map and Results'!$D30)^2+('Map and Results'!$E$68-'Map and Results'!$E30)^2))</f>
        <v>0</v>
      </c>
      <c r="AW12">
        <f ca="1">IF('Map and Results'!$B$69=0,0,SQRT(('Map and Results'!$D$69-'Map and Results'!$D30)^2+('Map and Results'!$E$69-'Map and Results'!$E30)^2))</f>
        <v>0</v>
      </c>
      <c r="AX12">
        <f ca="1">IF('Map and Results'!$B$70=0,0,SQRT(('Map and Results'!$D$70-'Map and Results'!$D30)^2+('Map and Results'!$E$70-'Map and Results'!$E30)^2))</f>
        <v>0</v>
      </c>
      <c r="AY12">
        <f ca="1">IF('Map and Results'!$B$71=0,0,SQRT(('Map and Results'!$D$71-'Map and Results'!$D30)^2+('Map and Results'!$E$71-'Map and Results'!$E30)^2))</f>
        <v>0</v>
      </c>
      <c r="AZ12">
        <f ca="1">IF('Map and Results'!$B$72=0,0,SQRT(('Map and Results'!$D$72-'Map and Results'!$D30)^2+('Map and Results'!$E$72-'Map and Results'!$E30)^2))</f>
        <v>0</v>
      </c>
    </row>
    <row r="13" spans="1:52">
      <c r="A13" s="96"/>
      <c r="B13" s="7">
        <v>9</v>
      </c>
      <c r="C13">
        <f ca="1">IF('Map and Results'!$B$23=0,0,SQRT(('Map and Results'!$D$23-'Map and Results'!D31)^2+('Map and Results'!$E$23-'Map and Results'!E31)^2))</f>
        <v>34.782623340536162</v>
      </c>
      <c r="D13">
        <f ca="1">IF('Map and Results'!$B$24=0,0,SQRT(('Map and Results'!$D$24-'Map and Results'!D31)^2+('Map and Results'!$E$24-'Map and Results'!E31)^2))</f>
        <v>160.64300533499951</v>
      </c>
      <c r="E13">
        <f ca="1">IF('Map and Results'!$B$25=0,0,SQRT(('Map and Results'!$D$25-'Map and Results'!D31)^2+('Map and Results'!$E$25-'Map and Results'!E31)^2))</f>
        <v>246.30532004717875</v>
      </c>
      <c r="F13">
        <f ca="1">IF('Map and Results'!$B$26=0,0,SQRT(('Map and Results'!$D$26-'Map and Results'!D31)^2+('Map and Results'!$E$26-'Map and Results'!E31)^2))</f>
        <v>190.13257305638555</v>
      </c>
      <c r="G13">
        <f ca="1">IF('Map and Results'!$B$27=0,0,SQRT(('Map and Results'!$D$27-'Map and Results'!$D31)^2+('Map and Results'!$E$27-'Map and Results'!$E31)^2))</f>
        <v>223.3023044647785</v>
      </c>
      <c r="H13">
        <f ca="1">IF('Map and Results'!$B$28=0,0,SQRT(('Map and Results'!$D$28-'Map and Results'!$D31)^2+('Map and Results'!$E$28-'Map and Results'!$E31)^2))</f>
        <v>65.254986326252933</v>
      </c>
      <c r="I13">
        <f ca="1">IF('Map and Results'!$B$29=0,0,SQRT(('Map and Results'!$D$29-'Map and Results'!$D31)^2+('Map and Results'!$E$29-'Map and Results'!$E31)^2))</f>
        <v>71.272648702010358</v>
      </c>
      <c r="J13">
        <f ca="1">IF('Map and Results'!$B$30=0,0,SQRT(('Map and Results'!$D$30-'Map and Results'!$D31)^2+('Map and Results'!$E$30-'Map and Results'!$E31)^2))</f>
        <v>203.80946538778963</v>
      </c>
      <c r="K13">
        <f ca="1">IF('Map and Results'!$B$31=0,0,SQRT(('Map and Results'!$D$31-'Map and Results'!$D31)^2+('Map and Results'!$E$31-'Map and Results'!$E31)^2))</f>
        <v>0</v>
      </c>
      <c r="L13">
        <f ca="1">IF('Map and Results'!$B$32=0,0,SQRT(('Map and Results'!$D$32-'Map and Results'!$D31)^2+('Map and Results'!$E$32-'Map and Results'!$E31)^2))</f>
        <v>102.63239854386094</v>
      </c>
      <c r="M13">
        <f ca="1">IF('Map and Results'!$B$33=0,0,SQRT(('Map and Results'!$D$33-'Map and Results'!$D31)^2+('Map and Results'!$E$33-'Map and Results'!$E31)^2))</f>
        <v>190.86899305486563</v>
      </c>
      <c r="N13">
        <f ca="1">IF('Map and Results'!$B$34=0,0,SQRT(('Map and Results'!$D$34-'Map and Results'!$D31)^2+('Map and Results'!$E$34-'Map and Results'!$E31)^2))</f>
        <v>140.6103155527951</v>
      </c>
      <c r="O13">
        <f ca="1">IF('Map and Results'!$B$35=0,0,SQRT(('Map and Results'!$D$35-'Map and Results'!$D31)^2+('Map and Results'!$E$35-'Map and Results'!$E31)^2))</f>
        <v>168.2261198399591</v>
      </c>
      <c r="P13">
        <f ca="1">IF('Map and Results'!$B$36=0,0,SQRT(('Map and Results'!$D$36-'Map and Results'!$D31)^2+('Map and Results'!$E$36-'Map and Results'!$E31)^2))</f>
        <v>134.24160396759464</v>
      </c>
      <c r="Q13">
        <f ca="1">IF('Map and Results'!$B$37=0,0,SQRT(('Map and Results'!$D$37-'Map and Results'!$D31)^2+('Map and Results'!$E$37-'Map and Results'!$E31)^2))</f>
        <v>59.162370319167586</v>
      </c>
      <c r="R13">
        <f ca="1">IF('Map and Results'!$B$38=0,0,SQRT(('Map and Results'!$D$38-'Map and Results'!$D31)^2+('Map and Results'!$E$38-'Map and Results'!$E31)^2))</f>
        <v>70.535523401697716</v>
      </c>
      <c r="S13">
        <f ca="1">IF('Map and Results'!$B$39=0,0,SQRT(('Map and Results'!$D$39-'Map and Results'!$D31)^2+('Map and Results'!$E$39-'Map and Results'!$E31)^2))</f>
        <v>103.45721232910159</v>
      </c>
      <c r="T13">
        <f ca="1">IF('Map and Results'!$B$40=0,0,SQRT(('Map and Results'!$D$40-'Map and Results'!$D31)^2+('Map and Results'!$E$40-'Map and Results'!$E31)^2))</f>
        <v>119.99095333350958</v>
      </c>
      <c r="U13">
        <f ca="1">IF('Map and Results'!$B$41=0,0,SQRT(('Map and Results'!$D$41-'Map and Results'!$D31)^2+('Map and Results'!$E$41-'Map and Results'!$E31)^2))</f>
        <v>164.26698012833077</v>
      </c>
      <c r="V13">
        <f ca="1">IF('Map and Results'!$B$42=0,0,SQRT(('Map and Results'!$D$42-'Map and Results'!$D31)^2+('Map and Results'!$E$42-'Map and Results'!$E31)^2))</f>
        <v>106.65556499523483</v>
      </c>
      <c r="W13">
        <f ca="1">IF('Map and Results'!$B$43=0,0,SQRT(('Map and Results'!$D$43-'Map and Results'!$D31)^2+('Map and Results'!$E$43-'Map and Results'!$E31)^2))</f>
        <v>179.21246967342691</v>
      </c>
      <c r="X13">
        <f ca="1">IF('Map and Results'!$B$44=0,0,SQRT(('Map and Results'!$D$44-'Map and Results'!$D31)^2+('Map and Results'!$E$44-'Map and Results'!$E31)^2))</f>
        <v>35.476170115300384</v>
      </c>
      <c r="Y13">
        <f ca="1">IF('Map and Results'!$B$45=0,0,SQRT(('Map and Results'!$D$45-'Map and Results'!$D31)^2+('Map and Results'!$E$45-'Map and Results'!$E31)^2))</f>
        <v>87.852355820089556</v>
      </c>
      <c r="Z13">
        <f ca="1">IF('Map and Results'!$B$46=0,0,SQRT(('Map and Results'!$D$46-'Map and Results'!$D31)^2+('Map and Results'!$E$46-'Map and Results'!$E31)^2))</f>
        <v>25.886004316761085</v>
      </c>
      <c r="AA13">
        <f ca="1">IF('Map and Results'!$B$47=0,0,SQRT(('Map and Results'!$D$47-'Map and Results'!$D31)^2+('Map and Results'!$E$47-'Map and Results'!$E31)^2))</f>
        <v>256.82799640329779</v>
      </c>
      <c r="AB13">
        <f ca="1">IF('Map and Results'!$B$48=0,0,SQRT(('Map and Results'!$D$48-'Map and Results'!$D31)^2+('Map and Results'!$E$48-'Map and Results'!$E31)^2))</f>
        <v>0</v>
      </c>
      <c r="AC13">
        <f ca="1">IF('Map and Results'!$B$49=0,0,SQRT(('Map and Results'!$D$49-'Map and Results'!$D31)^2+('Map and Results'!$E$49-'Map and Results'!$E31)^2))</f>
        <v>0</v>
      </c>
      <c r="AD13">
        <f ca="1">IF('Map and Results'!$B$50=0,0,SQRT(('Map and Results'!$D$50-'Map and Results'!$D31)^2+('Map and Results'!$E$50-'Map and Results'!$E31)^2))</f>
        <v>0</v>
      </c>
      <c r="AE13">
        <f ca="1">IF('Map and Results'!$B$51=0,0,SQRT(('Map and Results'!$D$51-'Map and Results'!$D31)^2+('Map and Results'!$E$51-'Map and Results'!$E31)^2))</f>
        <v>0</v>
      </c>
      <c r="AF13">
        <f ca="1">IF('Map and Results'!$B$52=0,0,SQRT(('Map and Results'!$D$52-'Map and Results'!$D31)^2+('Map and Results'!$E$52-'Map and Results'!$E31)^2))</f>
        <v>0</v>
      </c>
      <c r="AG13">
        <f ca="1">IF('Map and Results'!$B$53=0,0,SQRT(('Map and Results'!$D$53-'Map and Results'!$D31)^2+('Map and Results'!$E$53-'Map and Results'!$E31)^2))</f>
        <v>0</v>
      </c>
      <c r="AH13">
        <f ca="1">IF('Map and Results'!$B$54=0,0,SQRT(('Map and Results'!$D$54-'Map and Results'!$D31)^2+('Map and Results'!$E$54-'Map and Results'!$E31)^2))</f>
        <v>0</v>
      </c>
      <c r="AI13">
        <f ca="1">IF('Map and Results'!$B$55=0,0,SQRT(('Map and Results'!$D$55-'Map and Results'!$D31)^2+('Map and Results'!$E$55-'Map and Results'!$E31)^2))</f>
        <v>0</v>
      </c>
      <c r="AJ13">
        <f ca="1">IF('Map and Results'!$B$56=0,0,SQRT(('Map and Results'!$D$56-'Map and Results'!$D31)^2+('Map and Results'!$E$56-'Map and Results'!$E31)^2))</f>
        <v>0</v>
      </c>
      <c r="AK13">
        <f ca="1">IF('Map and Results'!$B$57=0,0,SQRT(('Map and Results'!$D$57-'Map and Results'!$D31)^2+('Map and Results'!$E$57-'Map and Results'!$E31)^2))</f>
        <v>0</v>
      </c>
      <c r="AL13">
        <f ca="1">IF('Map and Results'!$B$58=0,0,SQRT(('Map and Results'!$D$58-'Map and Results'!$D31)^2+('Map and Results'!$E$58-'Map and Results'!$E31)^2))</f>
        <v>0</v>
      </c>
      <c r="AM13">
        <f ca="1">IF('Map and Results'!$B$59=0,0,SQRT(('Map and Results'!$D$59-'Map and Results'!$D31)^2+('Map and Results'!$E$59-'Map and Results'!$E31)^2))</f>
        <v>0</v>
      </c>
      <c r="AN13">
        <f ca="1">IF('Map and Results'!$B$60=0,0,SQRT(('Map and Results'!$D$60-'Map and Results'!$D31)^2+('Map and Results'!$E$60-'Map and Results'!$E31)^2))</f>
        <v>0</v>
      </c>
      <c r="AO13">
        <f ca="1">IF('Map and Results'!$B$61=0,0,SQRT(('Map and Results'!$D$61-'Map and Results'!$D31)^2+('Map and Results'!$E$61-'Map and Results'!$E31)^2))</f>
        <v>0</v>
      </c>
      <c r="AP13">
        <f ca="1">IF('Map and Results'!$B$62=0,0,SQRT(('Map and Results'!$D$62-'Map and Results'!$D31)^2+('Map and Results'!$E$62-'Map and Results'!$E31)^2))</f>
        <v>0</v>
      </c>
      <c r="AQ13">
        <f ca="1">IF('Map and Results'!$B$63=0,0,SQRT(('Map and Results'!$D$63-'Map and Results'!$D31)^2+('Map and Results'!$E$63-'Map and Results'!$E31)^2))</f>
        <v>0</v>
      </c>
      <c r="AR13">
        <f ca="1">IF('Map and Results'!$B$64=0,0,SQRT(('Map and Results'!$D$64-'Map and Results'!$D31)^2+('Map and Results'!$E$64-'Map and Results'!$E31)^2))</f>
        <v>0</v>
      </c>
      <c r="AS13">
        <f ca="1">IF('Map and Results'!$B$65=0,0,SQRT(('Map and Results'!$D$65-'Map and Results'!$D31)^2+('Map and Results'!$E$65-'Map and Results'!$E31)^2))</f>
        <v>0</v>
      </c>
      <c r="AT13">
        <f ca="1">IF('Map and Results'!$B$66=0,0,SQRT(('Map and Results'!$D$66-'Map and Results'!$D31)^2+('Map and Results'!$E$66-'Map and Results'!$E31)^2))</f>
        <v>0</v>
      </c>
      <c r="AU13">
        <f ca="1">IF('Map and Results'!$B$67=0,0,SQRT(('Map and Results'!$D$67-'Map and Results'!$D31)^2+('Map and Results'!$E$67-'Map and Results'!$E31)^2))</f>
        <v>0</v>
      </c>
      <c r="AV13">
        <f ca="1">IF('Map and Results'!$B$68=0,0,SQRT(('Map and Results'!$D$68-'Map and Results'!$D31)^2+('Map and Results'!$E$68-'Map and Results'!$E31)^2))</f>
        <v>0</v>
      </c>
      <c r="AW13">
        <f ca="1">IF('Map and Results'!$B$69=0,0,SQRT(('Map and Results'!$D$69-'Map and Results'!$D31)^2+('Map and Results'!$E$69-'Map and Results'!$E31)^2))</f>
        <v>0</v>
      </c>
      <c r="AX13">
        <f ca="1">IF('Map and Results'!$B$70=0,0,SQRT(('Map and Results'!$D$70-'Map and Results'!$D31)^2+('Map and Results'!$E$70-'Map and Results'!$E31)^2))</f>
        <v>0</v>
      </c>
      <c r="AY13">
        <f ca="1">IF('Map and Results'!$B$71=0,0,SQRT(('Map and Results'!$D$71-'Map and Results'!$D31)^2+('Map and Results'!$E$71-'Map and Results'!$E31)^2))</f>
        <v>0</v>
      </c>
      <c r="AZ13">
        <f ca="1">IF('Map and Results'!$B$72=0,0,SQRT(('Map and Results'!$D$72-'Map and Results'!$D31)^2+('Map and Results'!$E$72-'Map and Results'!$E31)^2))</f>
        <v>0</v>
      </c>
    </row>
    <row r="14" spans="1:52">
      <c r="A14" s="96"/>
      <c r="B14" s="7">
        <v>10</v>
      </c>
      <c r="C14">
        <f ca="1">IF('Map and Results'!$B$23=0,0,SQRT(('Map and Results'!$D$23-'Map and Results'!D32)^2+('Map and Results'!$E$23-'Map and Results'!E32)^2))</f>
        <v>73.177789672007279</v>
      </c>
      <c r="D14">
        <f ca="1">IF('Map and Results'!$B$24=0,0,SQRT(('Map and Results'!$D$24-'Map and Results'!D32)^2+('Map and Results'!$E$24-'Map and Results'!E32)^2))</f>
        <v>93.725752398855974</v>
      </c>
      <c r="E14">
        <f ca="1">IF('Map and Results'!$B$25=0,0,SQRT(('Map and Results'!$D$25-'Map and Results'!D32)^2+('Map and Results'!$E$25-'Map and Results'!E32)^2))</f>
        <v>144.07497166283343</v>
      </c>
      <c r="F14">
        <f ca="1">IF('Map and Results'!$B$26=0,0,SQRT(('Map and Results'!$D$26-'Map and Results'!D32)^2+('Map and Results'!$E$26-'Map and Results'!E32)^2))</f>
        <v>191.31816756525075</v>
      </c>
      <c r="G14">
        <f ca="1">IF('Map and Results'!$B$27=0,0,SQRT(('Map and Results'!$D$27-'Map and Results'!$D32)^2+('Map and Results'!$E$27-'Map and Results'!$E32)^2))</f>
        <v>183.78709804018607</v>
      </c>
      <c r="H14">
        <f ca="1">IF('Map and Results'!$B$28=0,0,SQRT(('Map and Results'!$D$28-'Map and Results'!$D32)^2+('Map and Results'!$E$28-'Map and Results'!$E32)^2))</f>
        <v>136.36069588017446</v>
      </c>
      <c r="I14">
        <f ca="1">IF('Map and Results'!$B$29=0,0,SQRT(('Map and Results'!$D$29-'Map and Results'!$D32)^2+('Map and Results'!$E$29-'Map and Results'!$E32)^2))</f>
        <v>90.883821811420219</v>
      </c>
      <c r="J14">
        <f ca="1">IF('Map and Results'!$B$30=0,0,SQRT(('Map and Results'!$D$30-'Map and Results'!$D32)^2+('Map and Results'!$E$30-'Map and Results'!$E32)^2))</f>
        <v>127.2147152465252</v>
      </c>
      <c r="K14">
        <f ca="1">IF('Map and Results'!$B$31=0,0,SQRT(('Map and Results'!$D$31-'Map and Results'!$D32)^2+('Map and Results'!$E$31-'Map and Results'!$E32)^2))</f>
        <v>102.63239854386094</v>
      </c>
      <c r="L14">
        <f ca="1">IF('Map and Results'!$B$32=0,0,SQRT(('Map and Results'!$D$32-'Map and Results'!$D32)^2+('Map and Results'!$E$32-'Map and Results'!$E32)^2))</f>
        <v>0</v>
      </c>
      <c r="M14">
        <f ca="1">IF('Map and Results'!$B$33=0,0,SQRT(('Map and Results'!$D$33-'Map and Results'!$D32)^2+('Map and Results'!$E$33-'Map and Results'!$E32)^2))</f>
        <v>88.825190457688393</v>
      </c>
      <c r="N14">
        <f ca="1">IF('Map and Results'!$B$34=0,0,SQRT(('Map and Results'!$D$34-'Map and Results'!$D32)^2+('Map and Results'!$E$34-'Map and Results'!$E32)^2))</f>
        <v>133.98634457633145</v>
      </c>
      <c r="O14">
        <f ca="1">IF('Map and Results'!$B$35=0,0,SQRT(('Map and Results'!$D$35-'Map and Results'!$D32)^2+('Map and Results'!$E$35-'Map and Results'!$E32)^2))</f>
        <v>168.75933165229731</v>
      </c>
      <c r="P14">
        <f ca="1">IF('Map and Results'!$B$36=0,0,SQRT(('Map and Results'!$D$36-'Map and Results'!$D32)^2+('Map and Results'!$E$36-'Map and Results'!$E32)^2))</f>
        <v>152.60497036013598</v>
      </c>
      <c r="Q14">
        <f ca="1">IF('Map and Results'!$B$37=0,0,SQRT(('Map and Results'!$D$37-'Map and Results'!$D32)^2+('Map and Results'!$E$37-'Map and Results'!$E32)^2))</f>
        <v>46.925496019141434</v>
      </c>
      <c r="R14">
        <f ca="1">IF('Map and Results'!$B$38=0,0,SQRT(('Map and Results'!$D$38-'Map and Results'!$D32)^2+('Map and Results'!$E$38-'Map and Results'!$E32)^2))</f>
        <v>39.734915382510742</v>
      </c>
      <c r="S14">
        <f ca="1">IF('Map and Results'!$B$39=0,0,SQRT(('Map and Results'!$D$39-'Map and Results'!$D32)^2+('Map and Results'!$E$39-'Map and Results'!$E32)^2))</f>
        <v>43.965179025549311</v>
      </c>
      <c r="T14">
        <f ca="1">IF('Map and Results'!$B$40=0,0,SQRT(('Map and Results'!$D$40-'Map and Results'!$D32)^2+('Map and Results'!$E$40-'Map and Results'!$E32)^2))</f>
        <v>98.14891768112885</v>
      </c>
      <c r="U14">
        <f ca="1">IF('Map and Results'!$B$41=0,0,SQRT(('Map and Results'!$D$41-'Map and Results'!$D32)^2+('Map and Results'!$E$41-'Map and Results'!$E32)^2))</f>
        <v>99.516928230266075</v>
      </c>
      <c r="V14">
        <f ca="1">IF('Map and Results'!$B$42=0,0,SQRT(('Map and Results'!$D$42-'Map and Results'!$D32)^2+('Map and Results'!$E$42-'Map and Results'!$E32)^2))</f>
        <v>90.238156303631257</v>
      </c>
      <c r="W14">
        <f ca="1">IF('Map and Results'!$B$43=0,0,SQRT(('Map and Results'!$D$43-'Map and Results'!$D32)^2+('Map and Results'!$E$43-'Map and Results'!$E32)^2))</f>
        <v>85.309892048422057</v>
      </c>
      <c r="X14">
        <f ca="1">IF('Map and Results'!$B$44=0,0,SQRT(('Map and Results'!$D$44-'Map and Results'!$D32)^2+('Map and Results'!$E$44-'Map and Results'!$E32)^2))</f>
        <v>126.49676125933254</v>
      </c>
      <c r="Y14">
        <f ca="1">IF('Map and Results'!$B$45=0,0,SQRT(('Map and Results'!$D$45-'Map and Results'!$D32)^2+('Map and Results'!$E$45-'Map and Results'!$E32)^2))</f>
        <v>82.718710972294886</v>
      </c>
      <c r="Z14">
        <f ca="1">IF('Map and Results'!$B$46=0,0,SQRT(('Map and Results'!$D$46-'Map and Results'!$D32)^2+('Map and Results'!$E$46-'Map and Results'!$E32)^2))</f>
        <v>78.021192841552747</v>
      </c>
      <c r="AA14">
        <f ca="1">IF('Map and Results'!$B$47=0,0,SQRT(('Map and Results'!$D$47-'Map and Results'!$D32)^2+('Map and Results'!$E$47-'Map and Results'!$E32)^2))</f>
        <v>186.11821786968059</v>
      </c>
      <c r="AB14">
        <f ca="1">IF('Map and Results'!$B$48=0,0,SQRT(('Map and Results'!$D$48-'Map and Results'!$D32)^2+('Map and Results'!$E$48-'Map and Results'!$E32)^2))</f>
        <v>0</v>
      </c>
      <c r="AC14">
        <f ca="1">IF('Map and Results'!$B$49=0,0,SQRT(('Map and Results'!$D$49-'Map and Results'!$D32)^2+('Map and Results'!$E$49-'Map and Results'!$E32)^2))</f>
        <v>0</v>
      </c>
      <c r="AD14">
        <f ca="1">IF('Map and Results'!$B$50=0,0,SQRT(('Map and Results'!$D$50-'Map and Results'!$D32)^2+('Map and Results'!$E$50-'Map and Results'!$E32)^2))</f>
        <v>0</v>
      </c>
      <c r="AE14">
        <f ca="1">IF('Map and Results'!$B$51=0,0,SQRT(('Map and Results'!$D$51-'Map and Results'!$D32)^2+('Map and Results'!$E$51-'Map and Results'!$E32)^2))</f>
        <v>0</v>
      </c>
      <c r="AF14">
        <f ca="1">IF('Map and Results'!$B$52=0,0,SQRT(('Map and Results'!$D$52-'Map and Results'!$D32)^2+('Map and Results'!$E$52-'Map and Results'!$E32)^2))</f>
        <v>0</v>
      </c>
      <c r="AG14">
        <f ca="1">IF('Map and Results'!$B$53=0,0,SQRT(('Map and Results'!$D$53-'Map and Results'!$D32)^2+('Map and Results'!$E$53-'Map and Results'!$E32)^2))</f>
        <v>0</v>
      </c>
      <c r="AH14">
        <f ca="1">IF('Map and Results'!$B$54=0,0,SQRT(('Map and Results'!$D$54-'Map and Results'!$D32)^2+('Map and Results'!$E$54-'Map and Results'!$E32)^2))</f>
        <v>0</v>
      </c>
      <c r="AI14">
        <f ca="1">IF('Map and Results'!$B$55=0,0,SQRT(('Map and Results'!$D$55-'Map and Results'!$D32)^2+('Map and Results'!$E$55-'Map and Results'!$E32)^2))</f>
        <v>0</v>
      </c>
      <c r="AJ14">
        <f ca="1">IF('Map and Results'!$B$56=0,0,SQRT(('Map and Results'!$D$56-'Map and Results'!$D32)^2+('Map and Results'!$E$56-'Map and Results'!$E32)^2))</f>
        <v>0</v>
      </c>
      <c r="AK14">
        <f ca="1">IF('Map and Results'!$B$57=0,0,SQRT(('Map and Results'!$D$57-'Map and Results'!$D32)^2+('Map and Results'!$E$57-'Map and Results'!$E32)^2))</f>
        <v>0</v>
      </c>
      <c r="AL14">
        <f ca="1">IF('Map and Results'!$B$58=0,0,SQRT(('Map and Results'!$D$58-'Map and Results'!$D32)^2+('Map and Results'!$E$58-'Map and Results'!$E32)^2))</f>
        <v>0</v>
      </c>
      <c r="AM14">
        <f ca="1">IF('Map and Results'!$B$59=0,0,SQRT(('Map and Results'!$D$59-'Map and Results'!$D32)^2+('Map and Results'!$E$59-'Map and Results'!$E32)^2))</f>
        <v>0</v>
      </c>
      <c r="AN14">
        <f ca="1">IF('Map and Results'!$B$60=0,0,SQRT(('Map and Results'!$D$60-'Map and Results'!$D32)^2+('Map and Results'!$E$60-'Map and Results'!$E32)^2))</f>
        <v>0</v>
      </c>
      <c r="AO14">
        <f ca="1">IF('Map and Results'!$B$61=0,0,SQRT(('Map and Results'!$D$61-'Map and Results'!$D32)^2+('Map and Results'!$E$61-'Map and Results'!$E32)^2))</f>
        <v>0</v>
      </c>
      <c r="AP14">
        <f ca="1">IF('Map and Results'!$B$62=0,0,SQRT(('Map and Results'!$D$62-'Map and Results'!$D32)^2+('Map and Results'!$E$62-'Map and Results'!$E32)^2))</f>
        <v>0</v>
      </c>
      <c r="AQ14">
        <f ca="1">IF('Map and Results'!$B$63=0,0,SQRT(('Map and Results'!$D$63-'Map and Results'!$D32)^2+('Map and Results'!$E$63-'Map and Results'!$E32)^2))</f>
        <v>0</v>
      </c>
      <c r="AR14">
        <f ca="1">IF('Map and Results'!$B$64=0,0,SQRT(('Map and Results'!$D$64-'Map and Results'!$D32)^2+('Map and Results'!$E$64-'Map and Results'!$E32)^2))</f>
        <v>0</v>
      </c>
      <c r="AS14">
        <f ca="1">IF('Map and Results'!$B$65=0,0,SQRT(('Map and Results'!$D$65-'Map and Results'!$D32)^2+('Map and Results'!$E$65-'Map and Results'!$E32)^2))</f>
        <v>0</v>
      </c>
      <c r="AT14">
        <f ca="1">IF('Map and Results'!$B$66=0,0,SQRT(('Map and Results'!$D$66-'Map and Results'!$D32)^2+('Map and Results'!$E$66-'Map and Results'!$E32)^2))</f>
        <v>0</v>
      </c>
      <c r="AU14">
        <f ca="1">IF('Map and Results'!$B$67=0,0,SQRT(('Map and Results'!$D$67-'Map and Results'!$D32)^2+('Map and Results'!$E$67-'Map and Results'!$E32)^2))</f>
        <v>0</v>
      </c>
      <c r="AV14">
        <f ca="1">IF('Map and Results'!$B$68=0,0,SQRT(('Map and Results'!$D$68-'Map and Results'!$D32)^2+('Map and Results'!$E$68-'Map and Results'!$E32)^2))</f>
        <v>0</v>
      </c>
      <c r="AW14">
        <f ca="1">IF('Map and Results'!$B$69=0,0,SQRT(('Map and Results'!$D$69-'Map and Results'!$D32)^2+('Map and Results'!$E$69-'Map and Results'!$E32)^2))</f>
        <v>0</v>
      </c>
      <c r="AX14">
        <f ca="1">IF('Map and Results'!$B$70=0,0,SQRT(('Map and Results'!$D$70-'Map and Results'!$D32)^2+('Map and Results'!$E$70-'Map and Results'!$E32)^2))</f>
        <v>0</v>
      </c>
      <c r="AY14">
        <f ca="1">IF('Map and Results'!$B$71=0,0,SQRT(('Map and Results'!$D$71-'Map and Results'!$D32)^2+('Map and Results'!$E$71-'Map and Results'!$E32)^2))</f>
        <v>0</v>
      </c>
      <c r="AZ14">
        <f ca="1">IF('Map and Results'!$B$72=0,0,SQRT(('Map and Results'!$D$72-'Map and Results'!$D32)^2+('Map and Results'!$E$72-'Map and Results'!$E32)^2))</f>
        <v>0</v>
      </c>
    </row>
    <row r="15" spans="1:52">
      <c r="A15" s="96"/>
      <c r="B15" s="7">
        <v>11</v>
      </c>
      <c r="C15">
        <f ca="1">IF('Map and Results'!$B$23=0,0,SQRT(('Map and Results'!$D$23-'Map and Results'!D33)^2+('Map and Results'!$E$23-'Map and Results'!E33)^2))</f>
        <v>159.24750544178792</v>
      </c>
      <c r="D15">
        <f ca="1">IF('Map and Results'!$B$24=0,0,SQRT(('Map and Results'!$D$24-'Map and Results'!D33)^2+('Map and Results'!$E$24-'Map and Results'!E33)^2))</f>
        <v>93.130081367590918</v>
      </c>
      <c r="E15">
        <f ca="1">IF('Map and Results'!$B$25=0,0,SQRT(('Map and Results'!$D$25-'Map and Results'!D33)^2+('Map and Results'!$E$25-'Map and Results'!E33)^2))</f>
        <v>55.448203170351682</v>
      </c>
      <c r="F15">
        <f ca="1">IF('Map and Results'!$B$26=0,0,SQRT(('Map and Results'!$D$26-'Map and Results'!D33)^2+('Map and Results'!$E$26-'Map and Results'!E33)^2))</f>
        <v>242.88654793471341</v>
      </c>
      <c r="G15">
        <f ca="1">IF('Map and Results'!$B$27=0,0,SQRT(('Map and Results'!$D$27-'Map and Results'!$D33)^2+('Map and Results'!$E$27-'Map and Results'!$E33)^2))</f>
        <v>204.88860586849142</v>
      </c>
      <c r="H15">
        <f ca="1">IF('Map and Results'!$B$28=0,0,SQRT(('Map and Results'!$D$28-'Map and Results'!$D33)^2+('Map and Results'!$E$28-'Map and Results'!$E33)^2))</f>
        <v>222.44831905548233</v>
      </c>
      <c r="I15">
        <f ca="1">IF('Map and Results'!$B$29=0,0,SQRT(('Map and Results'!$D$29-'Map and Results'!$D33)^2+('Map and Results'!$E$29-'Map and Results'!$E33)^2))</f>
        <v>172.00685009806031</v>
      </c>
      <c r="J15">
        <f ca="1">IF('Map and Results'!$B$30=0,0,SQRT(('Map and Results'!$D$30-'Map and Results'!$D33)^2+('Map and Results'!$E$30-'Map and Results'!$E33)^2))</f>
        <v>92.141754808867574</v>
      </c>
      <c r="K15">
        <f ca="1">IF('Map and Results'!$B$31=0,0,SQRT(('Map and Results'!$D$31-'Map and Results'!$D33)^2+('Map and Results'!$E$31-'Map and Results'!$E33)^2))</f>
        <v>190.86899305486563</v>
      </c>
      <c r="L15">
        <f ca="1">IF('Map and Results'!$B$32=0,0,SQRT(('Map and Results'!$D$32-'Map and Results'!$D33)^2+('Map and Results'!$E$32-'Map and Results'!$E33)^2))</f>
        <v>88.825190457688393</v>
      </c>
      <c r="M15">
        <f ca="1">IF('Map and Results'!$B$33=0,0,SQRT(('Map and Results'!$D$33-'Map and Results'!$D33)^2+('Map and Results'!$E$33-'Map and Results'!$E33)^2))</f>
        <v>0</v>
      </c>
      <c r="N15">
        <f ca="1">IF('Map and Results'!$B$34=0,0,SQRT(('Map and Results'!$D$34-'Map and Results'!$D33)^2+('Map and Results'!$E$34-'Map and Results'!$E33)^2))</f>
        <v>191.904598379422</v>
      </c>
      <c r="O15">
        <f ca="1">IF('Map and Results'!$B$35=0,0,SQRT(('Map and Results'!$D$35-'Map and Results'!$D33)^2+('Map and Results'!$E$35-'Map and Results'!$E33)^2))</f>
        <v>223.59022654599815</v>
      </c>
      <c r="P15">
        <f ca="1">IF('Map and Results'!$B$36=0,0,SQRT(('Map and Results'!$D$36-'Map and Results'!$D33)^2+('Map and Results'!$E$36-'Map and Results'!$E33)^2))</f>
        <v>219.88867671954023</v>
      </c>
      <c r="Q15">
        <f ca="1">IF('Map and Results'!$B$37=0,0,SQRT(('Map and Results'!$D$37-'Map and Results'!$D33)^2+('Map and Results'!$E$37-'Map and Results'!$E33)^2))</f>
        <v>135.48813966972986</v>
      </c>
      <c r="R15">
        <f ca="1">IF('Map and Results'!$B$38=0,0,SQRT(('Map and Results'!$D$38-'Map and Results'!$D33)^2+('Map and Results'!$E$38-'Map and Results'!$E33)^2))</f>
        <v>126.90381929964981</v>
      </c>
      <c r="S15">
        <f ca="1">IF('Map and Results'!$B$39=0,0,SQRT(('Map and Results'!$D$39-'Map and Results'!$D33)^2+('Map and Results'!$E$39-'Map and Results'!$E33)^2))</f>
        <v>100.64805995778674</v>
      </c>
      <c r="T15">
        <f ca="1">IF('Map and Results'!$B$40=0,0,SQRT(('Map and Results'!$D$40-'Map and Results'!$D33)^2+('Map and Results'!$E$40-'Map and Results'!$E33)^2))</f>
        <v>140.84586991018202</v>
      </c>
      <c r="U15">
        <f ca="1">IF('Map and Results'!$B$41=0,0,SQRT(('Map and Results'!$D$41-'Map and Results'!$D33)^2+('Map and Results'!$E$41-'Map and Results'!$E33)^2))</f>
        <v>121.73983993124141</v>
      </c>
      <c r="V15">
        <f ca="1">IF('Map and Results'!$B$42=0,0,SQRT(('Map and Results'!$D$42-'Map and Results'!$D33)^2+('Map and Results'!$E$42-'Map and Results'!$E33)^2))</f>
        <v>141.30097101950696</v>
      </c>
      <c r="W15">
        <f ca="1">IF('Map and Results'!$B$43=0,0,SQRT(('Map and Results'!$D$43-'Map and Results'!$D33)^2+('Map and Results'!$E$43-'Map and Results'!$E33)^2))</f>
        <v>65.63610287244596</v>
      </c>
      <c r="X15">
        <f ca="1">IF('Map and Results'!$B$44=0,0,SQRT(('Map and Results'!$D$44-'Map and Results'!$D33)^2+('Map and Results'!$E$44-'Map and Results'!$E33)^2))</f>
        <v>215.18057293864987</v>
      </c>
      <c r="Y15">
        <f ca="1">IF('Map and Results'!$B$45=0,0,SQRT(('Map and Results'!$D$45-'Map and Results'!$D33)^2+('Map and Results'!$E$45-'Map and Results'!$E33)^2))</f>
        <v>145.23968161043368</v>
      </c>
      <c r="Z15">
        <f ca="1">IF('Map and Results'!$B$46=0,0,SQRT(('Map and Results'!$D$46-'Map and Results'!$D33)^2+('Map and Results'!$E$46-'Map and Results'!$E33)^2))</f>
        <v>165.58128620800593</v>
      </c>
      <c r="AA15">
        <f ca="1">IF('Map and Results'!$B$47=0,0,SQRT(('Map and Results'!$D$47-'Map and Results'!$D33)^2+('Map and Results'!$E$47-'Map and Results'!$E33)^2))</f>
        <v>170.60564233828785</v>
      </c>
      <c r="AB15">
        <f ca="1">IF('Map and Results'!$B$48=0,0,SQRT(('Map and Results'!$D$48-'Map and Results'!$D33)^2+('Map and Results'!$E$48-'Map and Results'!$E33)^2))</f>
        <v>0</v>
      </c>
      <c r="AC15">
        <f ca="1">IF('Map and Results'!$B$49=0,0,SQRT(('Map and Results'!$D$49-'Map and Results'!$D33)^2+('Map and Results'!$E$49-'Map and Results'!$E33)^2))</f>
        <v>0</v>
      </c>
      <c r="AD15">
        <f ca="1">IF('Map and Results'!$B$50=0,0,SQRT(('Map and Results'!$D$50-'Map and Results'!$D33)^2+('Map and Results'!$E$50-'Map and Results'!$E33)^2))</f>
        <v>0</v>
      </c>
      <c r="AE15">
        <f ca="1">IF('Map and Results'!$B$51=0,0,SQRT(('Map and Results'!$D$51-'Map and Results'!$D33)^2+('Map and Results'!$E$51-'Map and Results'!$E33)^2))</f>
        <v>0</v>
      </c>
      <c r="AF15">
        <f ca="1">IF('Map and Results'!$B$52=0,0,SQRT(('Map and Results'!$D$52-'Map and Results'!$D33)^2+('Map and Results'!$E$52-'Map and Results'!$E33)^2))</f>
        <v>0</v>
      </c>
      <c r="AG15">
        <f ca="1">IF('Map and Results'!$B$53=0,0,SQRT(('Map and Results'!$D$53-'Map and Results'!$D33)^2+('Map and Results'!$E$53-'Map and Results'!$E33)^2))</f>
        <v>0</v>
      </c>
      <c r="AH15">
        <f ca="1">IF('Map and Results'!$B$54=0,0,SQRT(('Map and Results'!$D$54-'Map and Results'!$D33)^2+('Map and Results'!$E$54-'Map and Results'!$E33)^2))</f>
        <v>0</v>
      </c>
      <c r="AI15">
        <f ca="1">IF('Map and Results'!$B$55=0,0,SQRT(('Map and Results'!$D$55-'Map and Results'!$D33)^2+('Map and Results'!$E$55-'Map and Results'!$E33)^2))</f>
        <v>0</v>
      </c>
      <c r="AJ15">
        <f ca="1">IF('Map and Results'!$B$56=0,0,SQRT(('Map and Results'!$D$56-'Map and Results'!$D33)^2+('Map and Results'!$E$56-'Map and Results'!$E33)^2))</f>
        <v>0</v>
      </c>
      <c r="AK15">
        <f ca="1">IF('Map and Results'!$B$57=0,0,SQRT(('Map and Results'!$D$57-'Map and Results'!$D33)^2+('Map and Results'!$E$57-'Map and Results'!$E33)^2))</f>
        <v>0</v>
      </c>
      <c r="AL15">
        <f ca="1">IF('Map and Results'!$B$58=0,0,SQRT(('Map and Results'!$D$58-'Map and Results'!$D33)^2+('Map and Results'!$E$58-'Map and Results'!$E33)^2))</f>
        <v>0</v>
      </c>
      <c r="AM15">
        <f ca="1">IF('Map and Results'!$B$59=0,0,SQRT(('Map and Results'!$D$59-'Map and Results'!$D33)^2+('Map and Results'!$E$59-'Map and Results'!$E33)^2))</f>
        <v>0</v>
      </c>
      <c r="AN15">
        <f ca="1">IF('Map and Results'!$B$60=0,0,SQRT(('Map and Results'!$D$60-'Map and Results'!$D33)^2+('Map and Results'!$E$60-'Map and Results'!$E33)^2))</f>
        <v>0</v>
      </c>
      <c r="AO15">
        <f ca="1">IF('Map and Results'!$B$61=0,0,SQRT(('Map and Results'!$D$61-'Map and Results'!$D33)^2+('Map and Results'!$E$61-'Map and Results'!$E33)^2))</f>
        <v>0</v>
      </c>
      <c r="AP15">
        <f ca="1">IF('Map and Results'!$B$62=0,0,SQRT(('Map and Results'!$D$62-'Map and Results'!$D33)^2+('Map and Results'!$E$62-'Map and Results'!$E33)^2))</f>
        <v>0</v>
      </c>
      <c r="AQ15">
        <f ca="1">IF('Map and Results'!$B$63=0,0,SQRT(('Map and Results'!$D$63-'Map and Results'!$D33)^2+('Map and Results'!$E$63-'Map and Results'!$E33)^2))</f>
        <v>0</v>
      </c>
      <c r="AR15">
        <f ca="1">IF('Map and Results'!$B$64=0,0,SQRT(('Map and Results'!$D$64-'Map and Results'!$D33)^2+('Map and Results'!$E$64-'Map and Results'!$E33)^2))</f>
        <v>0</v>
      </c>
      <c r="AS15">
        <f ca="1">IF('Map and Results'!$B$65=0,0,SQRT(('Map and Results'!$D$65-'Map and Results'!$D33)^2+('Map and Results'!$E$65-'Map and Results'!$E33)^2))</f>
        <v>0</v>
      </c>
      <c r="AT15">
        <f ca="1">IF('Map and Results'!$B$66=0,0,SQRT(('Map and Results'!$D$66-'Map and Results'!$D33)^2+('Map and Results'!$E$66-'Map and Results'!$E33)^2))</f>
        <v>0</v>
      </c>
      <c r="AU15">
        <f ca="1">IF('Map and Results'!$B$67=0,0,SQRT(('Map and Results'!$D$67-'Map and Results'!$D33)^2+('Map and Results'!$E$67-'Map and Results'!$E33)^2))</f>
        <v>0</v>
      </c>
      <c r="AV15">
        <f ca="1">IF('Map and Results'!$B$68=0,0,SQRT(('Map and Results'!$D$68-'Map and Results'!$D33)^2+('Map and Results'!$E$68-'Map and Results'!$E33)^2))</f>
        <v>0</v>
      </c>
      <c r="AW15">
        <f ca="1">IF('Map and Results'!$B$69=0,0,SQRT(('Map and Results'!$D$69-'Map and Results'!$D33)^2+('Map and Results'!$E$69-'Map and Results'!$E33)^2))</f>
        <v>0</v>
      </c>
      <c r="AX15">
        <f ca="1">IF('Map and Results'!$B$70=0,0,SQRT(('Map and Results'!$D$70-'Map and Results'!$D33)^2+('Map and Results'!$E$70-'Map and Results'!$E33)^2))</f>
        <v>0</v>
      </c>
      <c r="AY15">
        <f ca="1">IF('Map and Results'!$B$71=0,0,SQRT(('Map and Results'!$D$71-'Map and Results'!$D33)^2+('Map and Results'!$E$71-'Map and Results'!$E33)^2))</f>
        <v>0</v>
      </c>
      <c r="AZ15">
        <f ca="1">IF('Map and Results'!$B$72=0,0,SQRT(('Map and Results'!$D$72-'Map and Results'!$D33)^2+('Map and Results'!$E$72-'Map and Results'!$E33)^2))</f>
        <v>0</v>
      </c>
    </row>
    <row r="16" spans="1:52">
      <c r="A16" s="96"/>
      <c r="B16" s="7">
        <v>12</v>
      </c>
      <c r="C16">
        <f ca="1">IF('Map and Results'!$B$23=0,0,SQRT(('Map and Results'!$D$23-'Map and Results'!D34)^2+('Map and Results'!$E$23-'Map and Results'!E34)^2))</f>
        <v>145.54435876406052</v>
      </c>
      <c r="D16">
        <f ca="1">IF('Map and Results'!$B$24=0,0,SQRT(('Map and Results'!$D$24-'Map and Results'!D34)^2+('Map and Results'!$E$24-'Map and Results'!E34)^2))</f>
        <v>227.69925667875185</v>
      </c>
      <c r="E16">
        <f ca="1">IF('Map and Results'!$B$25=0,0,SQRT(('Map and Results'!$D$25-'Map and Results'!D34)^2+('Map and Results'!$E$25-'Map and Results'!E34)^2))</f>
        <v>234.72092675651766</v>
      </c>
      <c r="F16">
        <f ca="1">IF('Map and Results'!$B$26=0,0,SQRT(('Map and Results'!$D$26-'Map and Results'!D34)^2+('Map and Results'!$E$26-'Map and Results'!E34)^2))</f>
        <v>57.668956660252157</v>
      </c>
      <c r="G16">
        <f ca="1">IF('Map and Results'!$B$27=0,0,SQRT(('Map and Results'!$D$27-'Map and Results'!$D34)^2+('Map and Results'!$E$27-'Map and Results'!$E34)^2))</f>
        <v>88.45115699894636</v>
      </c>
      <c r="H16">
        <f ca="1">IF('Map and Results'!$B$28=0,0,SQRT(('Map and Results'!$D$28-'Map and Results'!$D34)^2+('Map and Results'!$E$28-'Map and Results'!$E34)^2))</f>
        <v>101.76434445140829</v>
      </c>
      <c r="I16">
        <f ca="1">IF('Map and Results'!$B$29=0,0,SQRT(('Map and Results'!$D$29-'Map and Results'!$D34)^2+('Map and Results'!$E$29-'Map and Results'!$E34)^2))</f>
        <v>69.850086152106158</v>
      </c>
      <c r="J16">
        <f ca="1">IF('Map and Results'!$B$30=0,0,SQRT(('Map and Results'!$D$30-'Map and Results'!$D34)^2+('Map and Results'!$E$30-'Map and Results'!$E34)^2))</f>
        <v>258.62604549670357</v>
      </c>
      <c r="K16">
        <f ca="1">IF('Map and Results'!$B$31=0,0,SQRT(('Map and Results'!$D$31-'Map and Results'!$D34)^2+('Map and Results'!$E$31-'Map and Results'!$E34)^2))</f>
        <v>140.6103155527951</v>
      </c>
      <c r="L16">
        <f ca="1">IF('Map and Results'!$B$32=0,0,SQRT(('Map and Results'!$D$32-'Map and Results'!$D34)^2+('Map and Results'!$E$32-'Map and Results'!$E34)^2))</f>
        <v>133.98634457633145</v>
      </c>
      <c r="M16">
        <f ca="1">IF('Map and Results'!$B$33=0,0,SQRT(('Map and Results'!$D$33-'Map and Results'!$D34)^2+('Map and Results'!$E$33-'Map and Results'!$E34)^2))</f>
        <v>191.904598379422</v>
      </c>
      <c r="N16">
        <f ca="1">IF('Map and Results'!$B$34=0,0,SQRT(('Map and Results'!$D$34-'Map and Results'!$D34)^2+('Map and Results'!$E$34-'Map and Results'!$E34)^2))</f>
        <v>0</v>
      </c>
      <c r="O16">
        <f ca="1">IF('Map and Results'!$B$35=0,0,SQRT(('Map and Results'!$D$35-'Map and Results'!$D34)^2+('Map and Results'!$E$35-'Map and Results'!$E34)^2))</f>
        <v>34.793764229052066</v>
      </c>
      <c r="P16">
        <f ca="1">IF('Map and Results'!$B$36=0,0,SQRT(('Map and Results'!$D$36-'Map and Results'!$D34)^2+('Map and Results'!$E$36-'Map and Results'!$E34)^2))</f>
        <v>34.839612050321549</v>
      </c>
      <c r="Q16">
        <f ca="1">IF('Map and Results'!$B$37=0,0,SQRT(('Map and Results'!$D$37-'Map and Results'!$D34)^2+('Map and Results'!$E$37-'Map and Results'!$E34)^2))</f>
        <v>113.77859996065659</v>
      </c>
      <c r="R16">
        <f ca="1">IF('Map and Results'!$B$38=0,0,SQRT(('Map and Results'!$D$38-'Map and Results'!$D34)^2+('Map and Results'!$E$38-'Map and Results'!$E34)^2))</f>
        <v>108.12236948648982</v>
      </c>
      <c r="S16">
        <f ca="1">IF('Map and Results'!$B$39=0,0,SQRT(('Map and Results'!$D$39-'Map and Results'!$D34)^2+('Map and Results'!$E$39-'Map and Results'!$E34)^2))</f>
        <v>173.53708213154309</v>
      </c>
      <c r="T16">
        <f ca="1">IF('Map and Results'!$B$40=0,0,SQRT(('Map and Results'!$D$40-'Map and Results'!$D34)^2+('Map and Results'!$E$40-'Map and Results'!$E34)^2))</f>
        <v>221.58672542883181</v>
      </c>
      <c r="U16">
        <f ca="1">IF('Map and Results'!$B$41=0,0,SQRT(('Map and Results'!$D$41-'Map and Results'!$D34)^2+('Map and Results'!$E$41-'Map and Results'!$E34)^2))</f>
        <v>81.267902874546337</v>
      </c>
      <c r="V16">
        <f ca="1">IF('Map and Results'!$B$42=0,0,SQRT(('Map and Results'!$D$42-'Map and Results'!$D34)^2+('Map and Results'!$E$42-'Map and Results'!$E34)^2))</f>
        <v>210.12785143746927</v>
      </c>
      <c r="W16">
        <f ca="1">IF('Map and Results'!$B$43=0,0,SQRT(('Map and Results'!$D$43-'Map and Results'!$D34)^2+('Map and Results'!$E$43-'Map and Results'!$E34)^2))</f>
        <v>136.54171814983403</v>
      </c>
      <c r="X16">
        <f ca="1">IF('Map and Results'!$B$44=0,0,SQRT(('Map and Results'!$D$44-'Map and Results'!$D34)^2+('Map and Results'!$E$44-'Map and Results'!$E34)^2))</f>
        <v>127.04475754743328</v>
      </c>
      <c r="Y16">
        <f ca="1">IF('Map and Results'!$B$45=0,0,SQRT(('Map and Results'!$D$45-'Map and Results'!$D34)^2+('Map and Results'!$E$45-'Map and Results'!$E34)^2))</f>
        <v>195.1707197086032</v>
      </c>
      <c r="Z16">
        <f ca="1">IF('Map and Results'!$B$46=0,0,SQRT(('Map and Results'!$D$46-'Map and Results'!$D34)^2+('Map and Results'!$E$46-'Map and Results'!$E34)^2))</f>
        <v>138.62805783931657</v>
      </c>
      <c r="AA16">
        <f ca="1">IF('Map and Results'!$B$47=0,0,SQRT(('Map and Results'!$D$47-'Map and Results'!$D34)^2+('Map and Results'!$E$47-'Map and Results'!$E34)^2))</f>
        <v>146.63600849254968</v>
      </c>
      <c r="AB16">
        <f ca="1">IF('Map and Results'!$B$48=0,0,SQRT(('Map and Results'!$D$48-'Map and Results'!$D34)^2+('Map and Results'!$E$48-'Map and Results'!$E34)^2))</f>
        <v>0</v>
      </c>
      <c r="AC16">
        <f ca="1">IF('Map and Results'!$B$49=0,0,SQRT(('Map and Results'!$D$49-'Map and Results'!$D34)^2+('Map and Results'!$E$49-'Map and Results'!$E34)^2))</f>
        <v>0</v>
      </c>
      <c r="AD16">
        <f ca="1">IF('Map and Results'!$B$50=0,0,SQRT(('Map and Results'!$D$50-'Map and Results'!$D34)^2+('Map and Results'!$E$50-'Map and Results'!$E34)^2))</f>
        <v>0</v>
      </c>
      <c r="AE16">
        <f ca="1">IF('Map and Results'!$B$51=0,0,SQRT(('Map and Results'!$D$51-'Map and Results'!$D34)^2+('Map and Results'!$E$51-'Map and Results'!$E34)^2))</f>
        <v>0</v>
      </c>
      <c r="AF16">
        <f ca="1">IF('Map and Results'!$B$52=0,0,SQRT(('Map and Results'!$D$52-'Map and Results'!$D34)^2+('Map and Results'!$E$52-'Map and Results'!$E34)^2))</f>
        <v>0</v>
      </c>
      <c r="AG16">
        <f ca="1">IF('Map and Results'!$B$53=0,0,SQRT(('Map and Results'!$D$53-'Map and Results'!$D34)^2+('Map and Results'!$E$53-'Map and Results'!$E34)^2))</f>
        <v>0</v>
      </c>
      <c r="AH16">
        <f ca="1">IF('Map and Results'!$B$54=0,0,SQRT(('Map and Results'!$D$54-'Map and Results'!$D34)^2+('Map and Results'!$E$54-'Map and Results'!$E34)^2))</f>
        <v>0</v>
      </c>
      <c r="AI16">
        <f ca="1">IF('Map and Results'!$B$55=0,0,SQRT(('Map and Results'!$D$55-'Map and Results'!$D34)^2+('Map and Results'!$E$55-'Map and Results'!$E34)^2))</f>
        <v>0</v>
      </c>
      <c r="AJ16">
        <f ca="1">IF('Map and Results'!$B$56=0,0,SQRT(('Map and Results'!$D$56-'Map and Results'!$D34)^2+('Map and Results'!$E$56-'Map and Results'!$E34)^2))</f>
        <v>0</v>
      </c>
      <c r="AK16">
        <f ca="1">IF('Map and Results'!$B$57=0,0,SQRT(('Map and Results'!$D$57-'Map and Results'!$D34)^2+('Map and Results'!$E$57-'Map and Results'!$E34)^2))</f>
        <v>0</v>
      </c>
      <c r="AL16">
        <f ca="1">IF('Map and Results'!$B$58=0,0,SQRT(('Map and Results'!$D$58-'Map and Results'!$D34)^2+('Map and Results'!$E$58-'Map and Results'!$E34)^2))</f>
        <v>0</v>
      </c>
      <c r="AM16">
        <f ca="1">IF('Map and Results'!$B$59=0,0,SQRT(('Map and Results'!$D$59-'Map and Results'!$D34)^2+('Map and Results'!$E$59-'Map and Results'!$E34)^2))</f>
        <v>0</v>
      </c>
      <c r="AN16">
        <f ca="1">IF('Map and Results'!$B$60=0,0,SQRT(('Map and Results'!$D$60-'Map and Results'!$D34)^2+('Map and Results'!$E$60-'Map and Results'!$E34)^2))</f>
        <v>0</v>
      </c>
      <c r="AO16">
        <f ca="1">IF('Map and Results'!$B$61=0,0,SQRT(('Map and Results'!$D$61-'Map and Results'!$D34)^2+('Map and Results'!$E$61-'Map and Results'!$E34)^2))</f>
        <v>0</v>
      </c>
      <c r="AP16">
        <f ca="1">IF('Map and Results'!$B$62=0,0,SQRT(('Map and Results'!$D$62-'Map and Results'!$D34)^2+('Map and Results'!$E$62-'Map and Results'!$E34)^2))</f>
        <v>0</v>
      </c>
      <c r="AQ16">
        <f ca="1">IF('Map and Results'!$B$63=0,0,SQRT(('Map and Results'!$D$63-'Map and Results'!$D34)^2+('Map and Results'!$E$63-'Map and Results'!$E34)^2))</f>
        <v>0</v>
      </c>
      <c r="AR16">
        <f ca="1">IF('Map and Results'!$B$64=0,0,SQRT(('Map and Results'!$D$64-'Map and Results'!$D34)^2+('Map and Results'!$E$64-'Map and Results'!$E34)^2))</f>
        <v>0</v>
      </c>
      <c r="AS16">
        <f ca="1">IF('Map and Results'!$B$65=0,0,SQRT(('Map and Results'!$D$65-'Map and Results'!$D34)^2+('Map and Results'!$E$65-'Map and Results'!$E34)^2))</f>
        <v>0</v>
      </c>
      <c r="AT16">
        <f ca="1">IF('Map and Results'!$B$66=0,0,SQRT(('Map and Results'!$D$66-'Map and Results'!$D34)^2+('Map and Results'!$E$66-'Map and Results'!$E34)^2))</f>
        <v>0</v>
      </c>
      <c r="AU16">
        <f ca="1">IF('Map and Results'!$B$67=0,0,SQRT(('Map and Results'!$D$67-'Map and Results'!$D34)^2+('Map and Results'!$E$67-'Map and Results'!$E34)^2))</f>
        <v>0</v>
      </c>
      <c r="AV16">
        <f ca="1">IF('Map and Results'!$B$68=0,0,SQRT(('Map and Results'!$D$68-'Map and Results'!$D34)^2+('Map and Results'!$E$68-'Map and Results'!$E34)^2))</f>
        <v>0</v>
      </c>
      <c r="AW16">
        <f ca="1">IF('Map and Results'!$B$69=0,0,SQRT(('Map and Results'!$D$69-'Map and Results'!$D34)^2+('Map and Results'!$E$69-'Map and Results'!$E34)^2))</f>
        <v>0</v>
      </c>
      <c r="AX16">
        <f ca="1">IF('Map and Results'!$B$70=0,0,SQRT(('Map and Results'!$D$70-'Map and Results'!$D34)^2+('Map and Results'!$E$70-'Map and Results'!$E34)^2))</f>
        <v>0</v>
      </c>
      <c r="AY16">
        <f ca="1">IF('Map and Results'!$B$71=0,0,SQRT(('Map and Results'!$D$71-'Map and Results'!$D34)^2+('Map and Results'!$E$71-'Map and Results'!$E34)^2))</f>
        <v>0</v>
      </c>
      <c r="AZ16">
        <f ca="1">IF('Map and Results'!$B$72=0,0,SQRT(('Map and Results'!$D$72-'Map and Results'!$D34)^2+('Map and Results'!$E$72-'Map and Results'!$E34)^2))</f>
        <v>0</v>
      </c>
    </row>
    <row r="17" spans="1:52">
      <c r="A17" s="96"/>
      <c r="B17" s="7">
        <v>13</v>
      </c>
      <c r="C17">
        <f ca="1">IF('Map and Results'!$B$23=0,0,SQRT(('Map and Results'!$D$23-'Map and Results'!D35)^2+('Map and Results'!$E$23-'Map and Results'!E35)^2))</f>
        <v>177.0752624122286</v>
      </c>
      <c r="D17">
        <f ca="1">IF('Map and Results'!$B$24=0,0,SQRT(('Map and Results'!$D$24-'Map and Results'!D35)^2+('Map and Results'!$E$24-'Map and Results'!E35)^2))</f>
        <v>262.45873171888536</v>
      </c>
      <c r="E17">
        <f ca="1">IF('Map and Results'!$B$25=0,0,SQRT(('Map and Results'!$D$25-'Map and Results'!D35)^2+('Map and Results'!$E$25-'Map and Results'!E35)^2))</f>
        <v>263.66769799365284</v>
      </c>
      <c r="F17">
        <f ca="1">IF('Map and Results'!$B$26=0,0,SQRT(('Map and Results'!$D$26-'Map and Results'!D35)^2+('Map and Results'!$E$26-'Map and Results'!E35)^2))</f>
        <v>23.231911067226093</v>
      </c>
      <c r="G17">
        <f ca="1">IF('Map and Results'!$B$27=0,0,SQRT(('Map and Results'!$D$27-'Map and Results'!$D35)^2+('Map and Results'!$E$27-'Map and Results'!$E35)^2))</f>
        <v>82.056058152404105</v>
      </c>
      <c r="H17">
        <f ca="1">IF('Map and Results'!$B$28=0,0,SQRT(('Map and Results'!$D$28-'Map and Results'!$D35)^2+('Map and Results'!$E$28-'Map and Results'!$E35)^2))</f>
        <v>119.76583667926849</v>
      </c>
      <c r="I17">
        <f ca="1">IF('Map and Results'!$B$29=0,0,SQRT(('Map and Results'!$D$29-'Map and Results'!$D35)^2+('Map and Results'!$E$29-'Map and Results'!$E35)^2))</f>
        <v>99.945255460335673</v>
      </c>
      <c r="J17">
        <f ca="1">IF('Map and Results'!$B$30=0,0,SQRT(('Map and Results'!$D$30-'Map and Results'!$D35)^2+('Map and Results'!$E$30-'Map and Results'!$E35)^2))</f>
        <v>292.94728384578866</v>
      </c>
      <c r="K17">
        <f ca="1">IF('Map and Results'!$B$31=0,0,SQRT(('Map and Results'!$D$31-'Map and Results'!$D35)^2+('Map and Results'!$E$31-'Map and Results'!$E35)^2))</f>
        <v>168.2261198399591</v>
      </c>
      <c r="L17">
        <f ca="1">IF('Map and Results'!$B$32=0,0,SQRT(('Map and Results'!$D$32-'Map and Results'!$D35)^2+('Map and Results'!$E$32-'Map and Results'!$E35)^2))</f>
        <v>168.75933165229731</v>
      </c>
      <c r="M17">
        <f ca="1">IF('Map and Results'!$B$33=0,0,SQRT(('Map and Results'!$D$33-'Map and Results'!$D35)^2+('Map and Results'!$E$33-'Map and Results'!$E35)^2))</f>
        <v>223.59022654599815</v>
      </c>
      <c r="N17">
        <f ca="1">IF('Map and Results'!$B$34=0,0,SQRT(('Map and Results'!$D$34-'Map and Results'!$D35)^2+('Map and Results'!$E$34-'Map and Results'!$E35)^2))</f>
        <v>34.793764229052066</v>
      </c>
      <c r="O17">
        <f ca="1">IF('Map and Results'!$B$35=0,0,SQRT(('Map and Results'!$D$35-'Map and Results'!$D35)^2+('Map and Results'!$E$35-'Map and Results'!$E35)^2))</f>
        <v>0</v>
      </c>
      <c r="P17">
        <f ca="1">IF('Map and Results'!$B$36=0,0,SQRT(('Map and Results'!$D$36-'Map and Results'!$D35)^2+('Map and Results'!$E$36-'Map and Results'!$E35)^2))</f>
        <v>37.935759886705853</v>
      </c>
      <c r="Q17">
        <f ca="1">IF('Map and Results'!$B$37=0,0,SQRT(('Map and Results'!$D$37-'Map and Results'!$D35)^2+('Map and Results'!$E$37-'Map and Results'!$E35)^2))</f>
        <v>147.32997031242965</v>
      </c>
      <c r="R17">
        <f ca="1">IF('Map and Results'!$B$38=0,0,SQRT(('Map and Results'!$D$38-'Map and Results'!$D35)^2+('Map and Results'!$E$38-'Map and Results'!$E35)^2))</f>
        <v>142.32286256707343</v>
      </c>
      <c r="S17">
        <f ca="1">IF('Map and Results'!$B$39=0,0,SQRT(('Map and Results'!$D$39-'Map and Results'!$D35)^2+('Map and Results'!$E$39-'Map and Results'!$E35)^2))</f>
        <v>208.22065799533993</v>
      </c>
      <c r="T17">
        <f ca="1">IF('Map and Results'!$B$40=0,0,SQRT(('Map and Results'!$D$40-'Map and Results'!$D35)^2+('Map and Results'!$E$40-'Map and Results'!$E35)^2))</f>
        <v>255.6624024988588</v>
      </c>
      <c r="U17">
        <f ca="1">IF('Map and Results'!$B$41=0,0,SQRT(('Map and Results'!$D$41-'Map and Results'!$D35)^2+('Map and Results'!$E$41-'Map and Results'!$E35)^2))</f>
        <v>107.02870746421303</v>
      </c>
      <c r="V17">
        <f ca="1">IF('Map and Results'!$B$42=0,0,SQRT(('Map and Results'!$D$42-'Map and Results'!$D35)^2+('Map and Results'!$E$42-'Map and Results'!$E35)^2))</f>
        <v>243.98555070220314</v>
      </c>
      <c r="W17">
        <f ca="1">IF('Map and Results'!$B$43=0,0,SQRT(('Map and Results'!$D$43-'Map and Results'!$D35)^2+('Map and Results'!$E$43-'Map and Results'!$E35)^2))</f>
        <v>165.04988674264675</v>
      </c>
      <c r="X17">
        <f ca="1">IF('Map and Results'!$B$44=0,0,SQRT(('Map and Results'!$D$44-'Map and Results'!$D35)^2+('Map and Results'!$E$44-'Map and Results'!$E35)^2))</f>
        <v>149.45177088551713</v>
      </c>
      <c r="Y17">
        <f ca="1">IF('Map and Results'!$B$45=0,0,SQRT(('Map and Results'!$D$45-'Map and Results'!$D35)^2+('Map and Results'!$E$45-'Map and Results'!$E35)^2))</f>
        <v>228.57806935277281</v>
      </c>
      <c r="Z17">
        <f ca="1">IF('Map and Results'!$B$46=0,0,SQRT(('Map and Results'!$D$46-'Map and Results'!$D35)^2+('Map and Results'!$E$46-'Map and Results'!$E35)^2))</f>
        <v>169.40707414639158</v>
      </c>
      <c r="AA17">
        <f ca="1">IF('Map and Results'!$B$47=0,0,SQRT(('Map and Results'!$D$47-'Map and Results'!$D35)^2+('Map and Results'!$E$47-'Map and Results'!$E35)^2))</f>
        <v>153.52294688639941</v>
      </c>
      <c r="AB17">
        <f ca="1">IF('Map and Results'!$B$48=0,0,SQRT(('Map and Results'!$D$48-'Map and Results'!$D35)^2+('Map and Results'!$E$48-'Map and Results'!$E35)^2))</f>
        <v>0</v>
      </c>
      <c r="AC17">
        <f ca="1">IF('Map and Results'!$B$49=0,0,SQRT(('Map and Results'!$D$49-'Map and Results'!$D35)^2+('Map and Results'!$E$49-'Map and Results'!$E35)^2))</f>
        <v>0</v>
      </c>
      <c r="AD17">
        <f ca="1">IF('Map and Results'!$B$50=0,0,SQRT(('Map and Results'!$D$50-'Map and Results'!$D35)^2+('Map and Results'!$E$50-'Map and Results'!$E35)^2))</f>
        <v>0</v>
      </c>
      <c r="AE17">
        <f ca="1">IF('Map and Results'!$B$51=0,0,SQRT(('Map and Results'!$D$51-'Map and Results'!$D35)^2+('Map and Results'!$E$51-'Map and Results'!$E35)^2))</f>
        <v>0</v>
      </c>
      <c r="AF17">
        <f ca="1">IF('Map and Results'!$B$52=0,0,SQRT(('Map and Results'!$D$52-'Map and Results'!$D35)^2+('Map and Results'!$E$52-'Map and Results'!$E35)^2))</f>
        <v>0</v>
      </c>
      <c r="AG17">
        <f ca="1">IF('Map and Results'!$B$53=0,0,SQRT(('Map and Results'!$D$53-'Map and Results'!$D35)^2+('Map and Results'!$E$53-'Map and Results'!$E35)^2))</f>
        <v>0</v>
      </c>
      <c r="AH17">
        <f ca="1">IF('Map and Results'!$B$54=0,0,SQRT(('Map and Results'!$D$54-'Map and Results'!$D35)^2+('Map and Results'!$E$54-'Map and Results'!$E35)^2))</f>
        <v>0</v>
      </c>
      <c r="AI17">
        <f ca="1">IF('Map and Results'!$B$55=0,0,SQRT(('Map and Results'!$D$55-'Map and Results'!$D35)^2+('Map and Results'!$E$55-'Map and Results'!$E35)^2))</f>
        <v>0</v>
      </c>
      <c r="AJ17">
        <f ca="1">IF('Map and Results'!$B$56=0,0,SQRT(('Map and Results'!$D$56-'Map and Results'!$D35)^2+('Map and Results'!$E$56-'Map and Results'!$E35)^2))</f>
        <v>0</v>
      </c>
      <c r="AK17">
        <f ca="1">IF('Map and Results'!$B$57=0,0,SQRT(('Map and Results'!$D$57-'Map and Results'!$D35)^2+('Map and Results'!$E$57-'Map and Results'!$E35)^2))</f>
        <v>0</v>
      </c>
      <c r="AL17">
        <f ca="1">IF('Map and Results'!$B$58=0,0,SQRT(('Map and Results'!$D$58-'Map and Results'!$D35)^2+('Map and Results'!$E$58-'Map and Results'!$E35)^2))</f>
        <v>0</v>
      </c>
      <c r="AM17">
        <f ca="1">IF('Map and Results'!$B$59=0,0,SQRT(('Map and Results'!$D$59-'Map and Results'!$D35)^2+('Map and Results'!$E$59-'Map and Results'!$E35)^2))</f>
        <v>0</v>
      </c>
      <c r="AN17">
        <f ca="1">IF('Map and Results'!$B$60=0,0,SQRT(('Map and Results'!$D$60-'Map and Results'!$D35)^2+('Map and Results'!$E$60-'Map and Results'!$E35)^2))</f>
        <v>0</v>
      </c>
      <c r="AO17">
        <f ca="1">IF('Map and Results'!$B$61=0,0,SQRT(('Map and Results'!$D$61-'Map and Results'!$D35)^2+('Map and Results'!$E$61-'Map and Results'!$E35)^2))</f>
        <v>0</v>
      </c>
      <c r="AP17">
        <f ca="1">IF('Map and Results'!$B$62=0,0,SQRT(('Map and Results'!$D$62-'Map and Results'!$D35)^2+('Map and Results'!$E$62-'Map and Results'!$E35)^2))</f>
        <v>0</v>
      </c>
      <c r="AQ17">
        <f ca="1">IF('Map and Results'!$B$63=0,0,SQRT(('Map and Results'!$D$63-'Map and Results'!$D35)^2+('Map and Results'!$E$63-'Map and Results'!$E35)^2))</f>
        <v>0</v>
      </c>
      <c r="AR17">
        <f ca="1">IF('Map and Results'!$B$64=0,0,SQRT(('Map and Results'!$D$64-'Map and Results'!$D35)^2+('Map and Results'!$E$64-'Map and Results'!$E35)^2))</f>
        <v>0</v>
      </c>
      <c r="AS17">
        <f ca="1">IF('Map and Results'!$B$65=0,0,SQRT(('Map and Results'!$D$65-'Map and Results'!$D35)^2+('Map and Results'!$E$65-'Map and Results'!$E35)^2))</f>
        <v>0</v>
      </c>
      <c r="AT17">
        <f ca="1">IF('Map and Results'!$B$66=0,0,SQRT(('Map and Results'!$D$66-'Map and Results'!$D35)^2+('Map and Results'!$E$66-'Map and Results'!$E35)^2))</f>
        <v>0</v>
      </c>
      <c r="AU17">
        <f ca="1">IF('Map and Results'!$B$67=0,0,SQRT(('Map and Results'!$D$67-'Map and Results'!$D35)^2+('Map and Results'!$E$67-'Map and Results'!$E35)^2))</f>
        <v>0</v>
      </c>
      <c r="AV17">
        <f ca="1">IF('Map and Results'!$B$68=0,0,SQRT(('Map and Results'!$D$68-'Map and Results'!$D35)^2+('Map and Results'!$E$68-'Map and Results'!$E35)^2))</f>
        <v>0</v>
      </c>
      <c r="AW17">
        <f ca="1">IF('Map and Results'!$B$69=0,0,SQRT(('Map and Results'!$D$69-'Map and Results'!$D35)^2+('Map and Results'!$E$69-'Map and Results'!$E35)^2))</f>
        <v>0</v>
      </c>
      <c r="AX17">
        <f ca="1">IF('Map and Results'!$B$70=0,0,SQRT(('Map and Results'!$D$70-'Map and Results'!$D35)^2+('Map and Results'!$E$70-'Map and Results'!$E35)^2))</f>
        <v>0</v>
      </c>
      <c r="AY17">
        <f ca="1">IF('Map and Results'!$B$71=0,0,SQRT(('Map and Results'!$D$71-'Map and Results'!$D35)^2+('Map and Results'!$E$71-'Map and Results'!$E35)^2))</f>
        <v>0</v>
      </c>
      <c r="AZ17">
        <f ca="1">IF('Map and Results'!$B$72=0,0,SQRT(('Map and Results'!$D$72-'Map and Results'!$D35)^2+('Map and Results'!$E$72-'Map and Results'!$E35)^2))</f>
        <v>0</v>
      </c>
    </row>
    <row r="18" spans="1:52">
      <c r="A18" s="96"/>
      <c r="B18" s="7">
        <v>14</v>
      </c>
      <c r="C18">
        <f ca="1">IF('Map and Results'!$B$23=0,0,SQRT(('Map and Results'!$D$23-'Map and Results'!D36)^2+('Map and Results'!$E$23-'Map and Results'!E36)^2))</f>
        <v>147.40117972371735</v>
      </c>
      <c r="D18">
        <f ca="1">IF('Map and Results'!$B$24=0,0,SQRT(('Map and Results'!$D$24-'Map and Results'!D36)^2+('Map and Results'!$E$24-'Map and Results'!E36)^2))</f>
        <v>245.34090827939735</v>
      </c>
      <c r="E18">
        <f ca="1">IF('Map and Results'!$B$25=0,0,SQRT(('Map and Results'!$D$25-'Map and Results'!D36)^2+('Map and Results'!$E$25-'Map and Results'!E36)^2))</f>
        <v>265.45632874393851</v>
      </c>
      <c r="F18">
        <f ca="1">IF('Map and Results'!$B$26=0,0,SQRT(('Map and Results'!$D$26-'Map and Results'!D36)^2+('Map and Results'!$E$26-'Map and Results'!E36)^2))</f>
        <v>56.966740657715597</v>
      </c>
      <c r="G18">
        <f ca="1">IF('Map and Results'!$B$27=0,0,SQRT(('Map and Results'!$D$27-'Map and Results'!$D36)^2+('Map and Results'!$E$27-'Map and Results'!$E36)^2))</f>
        <v>115.4297106881035</v>
      </c>
      <c r="H18">
        <f ca="1">IF('Map and Results'!$B$28=0,0,SQRT(('Map and Results'!$D$28-'Map and Results'!$D36)^2+('Map and Results'!$E$28-'Map and Results'!$E36)^2))</f>
        <v>82.098251767423463</v>
      </c>
      <c r="I18">
        <f ca="1">IF('Map and Results'!$B$29=0,0,SQRT(('Map and Results'!$D$29-'Map and Results'!$D36)^2+('Map and Results'!$E$29-'Map and Results'!$E36)^2))</f>
        <v>70.885285391299917</v>
      </c>
      <c r="J18">
        <f ca="1">IF('Map and Results'!$B$30=0,0,SQRT(('Map and Results'!$D$30-'Map and Results'!$D36)^2+('Map and Results'!$E$30-'Map and Results'!$E36)^2))</f>
        <v>279.62532061114831</v>
      </c>
      <c r="K18">
        <f ca="1">IF('Map and Results'!$B$31=0,0,SQRT(('Map and Results'!$D$31-'Map and Results'!$D36)^2+('Map and Results'!$E$31-'Map and Results'!$E36)^2))</f>
        <v>134.24160396759464</v>
      </c>
      <c r="L18">
        <f ca="1">IF('Map and Results'!$B$32=0,0,SQRT(('Map and Results'!$D$32-'Map and Results'!$D36)^2+('Map and Results'!$E$32-'Map and Results'!$E36)^2))</f>
        <v>152.60497036013598</v>
      </c>
      <c r="M18">
        <f ca="1">IF('Map and Results'!$B$33=0,0,SQRT(('Map and Results'!$D$33-'Map and Results'!$D36)^2+('Map and Results'!$E$33-'Map and Results'!$E36)^2))</f>
        <v>219.88867671954023</v>
      </c>
      <c r="N18">
        <f ca="1">IF('Map and Results'!$B$34=0,0,SQRT(('Map and Results'!$D$34-'Map and Results'!$D36)^2+('Map and Results'!$E$34-'Map and Results'!$E36)^2))</f>
        <v>34.839612050321549</v>
      </c>
      <c r="O18">
        <f ca="1">IF('Map and Results'!$B$35=0,0,SQRT(('Map and Results'!$D$35-'Map and Results'!$D36)^2+('Map and Results'!$E$35-'Map and Results'!$E36)^2))</f>
        <v>37.935759886705853</v>
      </c>
      <c r="P18">
        <f ca="1">IF('Map and Results'!$B$36=0,0,SQRT(('Map and Results'!$D$36-'Map and Results'!$D36)^2+('Map and Results'!$E$36-'Map and Results'!$E36)^2))</f>
        <v>0</v>
      </c>
      <c r="Q18">
        <f ca="1">IF('Map and Results'!$B$37=0,0,SQRT(('Map and Results'!$D$37-'Map and Results'!$D36)^2+('Map and Results'!$E$37-'Map and Results'!$E36)^2))</f>
        <v>122.67871412194765</v>
      </c>
      <c r="R18">
        <f ca="1">IF('Map and Results'!$B$38=0,0,SQRT(('Map and Results'!$D$38-'Map and Results'!$D36)^2+('Map and Results'!$E$38-'Map and Results'!$E36)^2))</f>
        <v>120.18917013051545</v>
      </c>
      <c r="S18">
        <f ca="1">IF('Map and Results'!$B$39=0,0,SQRT(('Map and Results'!$D$39-'Map and Results'!$D36)^2+('Map and Results'!$E$39-'Map and Results'!$E36)^2))</f>
        <v>187.78195952345413</v>
      </c>
      <c r="T18">
        <f ca="1">IF('Map and Results'!$B$40=0,0,SQRT(('Map and Results'!$D$40-'Map and Results'!$D36)^2+('Map and Results'!$E$40-'Map and Results'!$E36)^2))</f>
        <v>231.03525953018828</v>
      </c>
      <c r="U18">
        <f ca="1">IF('Map and Results'!$B$41=0,0,SQRT(('Map and Results'!$D$41-'Map and Results'!$D36)^2+('Map and Results'!$E$41-'Map and Results'!$E36)^2))</f>
        <v>115.14872774377491</v>
      </c>
      <c r="V18">
        <f ca="1">IF('Map and Results'!$B$42=0,0,SQRT(('Map and Results'!$D$42-'Map and Results'!$D36)^2+('Map and Results'!$E$42-'Map and Results'!$E36)^2))</f>
        <v>218.65699902138491</v>
      </c>
      <c r="W18">
        <f ca="1">IF('Map and Results'!$B$43=0,0,SQRT(('Map and Results'!$D$43-'Map and Results'!$D36)^2+('Map and Results'!$E$43-'Map and Results'!$E36)^2))</f>
        <v>168.31746225005134</v>
      </c>
      <c r="X18">
        <f ca="1">IF('Map and Results'!$B$44=0,0,SQRT(('Map and Results'!$D$44-'Map and Results'!$D36)^2+('Map and Results'!$E$44-'Map and Results'!$E36)^2))</f>
        <v>112.70626165043737</v>
      </c>
      <c r="Y18">
        <f ca="1">IF('Map and Results'!$B$45=0,0,SQRT(('Map and Results'!$D$45-'Map and Results'!$D36)^2+('Map and Results'!$E$45-'Map and Results'!$E36)^2))</f>
        <v>202.03067715643647</v>
      </c>
      <c r="Z18">
        <f ca="1">IF('Map and Results'!$B$46=0,0,SQRT(('Map and Results'!$D$46-'Map and Results'!$D36)^2+('Map and Results'!$E$46-'Map and Results'!$E36)^2))</f>
        <v>138.75783216636933</v>
      </c>
      <c r="AA18">
        <f ca="1">IF('Map and Results'!$B$47=0,0,SQRT(('Map and Results'!$D$47-'Map and Results'!$D36)^2+('Map and Results'!$E$47-'Map and Results'!$E36)^2))</f>
        <v>179.90884760901608</v>
      </c>
      <c r="AB18">
        <f ca="1">IF('Map and Results'!$B$48=0,0,SQRT(('Map and Results'!$D$48-'Map and Results'!$D36)^2+('Map and Results'!$E$48-'Map and Results'!$E36)^2))</f>
        <v>0</v>
      </c>
      <c r="AC18">
        <f ca="1">IF('Map and Results'!$B$49=0,0,SQRT(('Map and Results'!$D$49-'Map and Results'!$D36)^2+('Map and Results'!$E$49-'Map and Results'!$E36)^2))</f>
        <v>0</v>
      </c>
      <c r="AD18">
        <f ca="1">IF('Map and Results'!$B$50=0,0,SQRT(('Map and Results'!$D$50-'Map and Results'!$D36)^2+('Map and Results'!$E$50-'Map and Results'!$E36)^2))</f>
        <v>0</v>
      </c>
      <c r="AE18">
        <f ca="1">IF('Map and Results'!$B$51=0,0,SQRT(('Map and Results'!$D$51-'Map and Results'!$D36)^2+('Map and Results'!$E$51-'Map and Results'!$E36)^2))</f>
        <v>0</v>
      </c>
      <c r="AF18">
        <f ca="1">IF('Map and Results'!$B$52=0,0,SQRT(('Map and Results'!$D$52-'Map and Results'!$D36)^2+('Map and Results'!$E$52-'Map and Results'!$E36)^2))</f>
        <v>0</v>
      </c>
      <c r="AG18">
        <f ca="1">IF('Map and Results'!$B$53=0,0,SQRT(('Map and Results'!$D$53-'Map and Results'!$D36)^2+('Map and Results'!$E$53-'Map and Results'!$E36)^2))</f>
        <v>0</v>
      </c>
      <c r="AH18">
        <f ca="1">IF('Map and Results'!$B$54=0,0,SQRT(('Map and Results'!$D$54-'Map and Results'!$D36)^2+('Map and Results'!$E$54-'Map and Results'!$E36)^2))</f>
        <v>0</v>
      </c>
      <c r="AI18">
        <f ca="1">IF('Map and Results'!$B$55=0,0,SQRT(('Map and Results'!$D$55-'Map and Results'!$D36)^2+('Map and Results'!$E$55-'Map and Results'!$E36)^2))</f>
        <v>0</v>
      </c>
      <c r="AJ18">
        <f ca="1">IF('Map and Results'!$B$56=0,0,SQRT(('Map and Results'!$D$56-'Map and Results'!$D36)^2+('Map and Results'!$E$56-'Map and Results'!$E36)^2))</f>
        <v>0</v>
      </c>
      <c r="AK18">
        <f ca="1">IF('Map and Results'!$B$57=0,0,SQRT(('Map and Results'!$D$57-'Map and Results'!$D36)^2+('Map and Results'!$E$57-'Map and Results'!$E36)^2))</f>
        <v>0</v>
      </c>
      <c r="AL18">
        <f ca="1">IF('Map and Results'!$B$58=0,0,SQRT(('Map and Results'!$D$58-'Map and Results'!$D36)^2+('Map and Results'!$E$58-'Map and Results'!$E36)^2))</f>
        <v>0</v>
      </c>
      <c r="AM18">
        <f ca="1">IF('Map and Results'!$B$59=0,0,SQRT(('Map and Results'!$D$59-'Map and Results'!$D36)^2+('Map and Results'!$E$59-'Map and Results'!$E36)^2))</f>
        <v>0</v>
      </c>
      <c r="AN18">
        <f ca="1">IF('Map and Results'!$B$60=0,0,SQRT(('Map and Results'!$D$60-'Map and Results'!$D36)^2+('Map and Results'!$E$60-'Map and Results'!$E36)^2))</f>
        <v>0</v>
      </c>
      <c r="AO18">
        <f ca="1">IF('Map and Results'!$B$61=0,0,SQRT(('Map and Results'!$D$61-'Map and Results'!$D36)^2+('Map and Results'!$E$61-'Map and Results'!$E36)^2))</f>
        <v>0</v>
      </c>
      <c r="AP18">
        <f ca="1">IF('Map and Results'!$B$62=0,0,SQRT(('Map and Results'!$D$62-'Map and Results'!$D36)^2+('Map and Results'!$E$62-'Map and Results'!$E36)^2))</f>
        <v>0</v>
      </c>
      <c r="AQ18">
        <f ca="1">IF('Map and Results'!$B$63=0,0,SQRT(('Map and Results'!$D$63-'Map and Results'!$D36)^2+('Map and Results'!$E$63-'Map and Results'!$E36)^2))</f>
        <v>0</v>
      </c>
      <c r="AR18">
        <f ca="1">IF('Map and Results'!$B$64=0,0,SQRT(('Map and Results'!$D$64-'Map and Results'!$D36)^2+('Map and Results'!$E$64-'Map and Results'!$E36)^2))</f>
        <v>0</v>
      </c>
      <c r="AS18">
        <f ca="1">IF('Map and Results'!$B$65=0,0,SQRT(('Map and Results'!$D$65-'Map and Results'!$D36)^2+('Map and Results'!$E$65-'Map and Results'!$E36)^2))</f>
        <v>0</v>
      </c>
      <c r="AT18">
        <f ca="1">IF('Map and Results'!$B$66=0,0,SQRT(('Map and Results'!$D$66-'Map and Results'!$D36)^2+('Map and Results'!$E$66-'Map and Results'!$E36)^2))</f>
        <v>0</v>
      </c>
      <c r="AU18">
        <f ca="1">IF('Map and Results'!$B$67=0,0,SQRT(('Map and Results'!$D$67-'Map and Results'!$D36)^2+('Map and Results'!$E$67-'Map and Results'!$E36)^2))</f>
        <v>0</v>
      </c>
      <c r="AV18">
        <f ca="1">IF('Map and Results'!$B$68=0,0,SQRT(('Map and Results'!$D$68-'Map and Results'!$D36)^2+('Map and Results'!$E$68-'Map and Results'!$E36)^2))</f>
        <v>0</v>
      </c>
      <c r="AW18">
        <f ca="1">IF('Map and Results'!$B$69=0,0,SQRT(('Map and Results'!$D$69-'Map and Results'!$D36)^2+('Map and Results'!$E$69-'Map and Results'!$E36)^2))</f>
        <v>0</v>
      </c>
      <c r="AX18">
        <f ca="1">IF('Map and Results'!$B$70=0,0,SQRT(('Map and Results'!$D$70-'Map and Results'!$D36)^2+('Map and Results'!$E$70-'Map and Results'!$E36)^2))</f>
        <v>0</v>
      </c>
      <c r="AY18">
        <f ca="1">IF('Map and Results'!$B$71=0,0,SQRT(('Map and Results'!$D$71-'Map and Results'!$D36)^2+('Map and Results'!$E$71-'Map and Results'!$E36)^2))</f>
        <v>0</v>
      </c>
      <c r="AZ18">
        <f ca="1">IF('Map and Results'!$B$72=0,0,SQRT(('Map and Results'!$D$72-'Map and Results'!$D36)^2+('Map and Results'!$E$72-'Map and Results'!$E36)^2))</f>
        <v>0</v>
      </c>
    </row>
    <row r="19" spans="1:52">
      <c r="A19" s="96"/>
      <c r="B19" s="7">
        <v>15</v>
      </c>
      <c r="C19">
        <f ca="1">IF('Map and Results'!$B$23=0,0,SQRT(('Map and Results'!$D$23-'Map and Results'!D37)^2+('Map and Results'!$E$23-'Map and Results'!E37)^2))</f>
        <v>39.19677772087514</v>
      </c>
      <c r="D19">
        <f ca="1">IF('Map and Results'!$B$24=0,0,SQRT(('Map and Results'!$D$24-'Map and Results'!D37)^2+('Map and Results'!$E$24-'Map and Results'!E37)^2))</f>
        <v>127.21447580970001</v>
      </c>
      <c r="E19">
        <f ca="1">IF('Map and Results'!$B$25=0,0,SQRT(('Map and Results'!$D$25-'Map and Results'!D37)^2+('Map and Results'!$E$25-'Map and Results'!E37)^2))</f>
        <v>190.47602808131529</v>
      </c>
      <c r="F19">
        <f ca="1">IF('Map and Results'!$B$26=0,0,SQRT(('Map and Results'!$D$26-'Map and Results'!D37)^2+('Map and Results'!$E$26-'Map and Results'!E37)^2))</f>
        <v>170.56119024876895</v>
      </c>
      <c r="G19">
        <f ca="1">IF('Map and Results'!$B$27=0,0,SQRT(('Map and Results'!$D$27-'Map and Results'!$D37)^2+('Map and Results'!$E$27-'Map and Results'!$E37)^2))</f>
        <v>183.21242138963845</v>
      </c>
      <c r="H19">
        <f ca="1">IF('Map and Results'!$B$28=0,0,SQRT(('Map and Results'!$D$28-'Map and Results'!$D37)^2+('Map and Results'!$E$28-'Map and Results'!$E37)^2))</f>
        <v>90.695413810216891</v>
      </c>
      <c r="I19">
        <f ca="1">IF('Map and Results'!$B$29=0,0,SQRT(('Map and Results'!$D$29-'Map and Results'!$D37)^2+('Map and Results'!$E$29-'Map and Results'!$E37)^2))</f>
        <v>52.983625003204303</v>
      </c>
      <c r="J19">
        <f ca="1">IF('Map and Results'!$B$30=0,0,SQRT(('Map and Results'!$D$30-'Map and Results'!$D37)^2+('Map and Results'!$E$30-'Map and Results'!$E37)^2))</f>
        <v>166.35997691864537</v>
      </c>
      <c r="K19">
        <f ca="1">IF('Map and Results'!$B$31=0,0,SQRT(('Map and Results'!$D$31-'Map and Results'!$D37)^2+('Map and Results'!$E$31-'Map and Results'!$E37)^2))</f>
        <v>59.162370319167586</v>
      </c>
      <c r="L19">
        <f ca="1">IF('Map and Results'!$B$32=0,0,SQRT(('Map and Results'!$D$32-'Map and Results'!$D37)^2+('Map and Results'!$E$32-'Map and Results'!$E37)^2))</f>
        <v>46.925496019141434</v>
      </c>
      <c r="M19">
        <f ca="1">IF('Map and Results'!$B$33=0,0,SQRT(('Map and Results'!$D$33-'Map and Results'!$D37)^2+('Map and Results'!$E$33-'Map and Results'!$E37)^2))</f>
        <v>135.48813966972986</v>
      </c>
      <c r="N19">
        <f ca="1">IF('Map and Results'!$B$34=0,0,SQRT(('Map and Results'!$D$34-'Map and Results'!$D37)^2+('Map and Results'!$E$34-'Map and Results'!$E37)^2))</f>
        <v>113.77859996065659</v>
      </c>
      <c r="O19">
        <f ca="1">IF('Map and Results'!$B$35=0,0,SQRT(('Map and Results'!$D$35-'Map and Results'!$D37)^2+('Map and Results'!$E$35-'Map and Results'!$E37)^2))</f>
        <v>147.32997031242965</v>
      </c>
      <c r="P19">
        <f ca="1">IF('Map and Results'!$B$36=0,0,SQRT(('Map and Results'!$D$36-'Map and Results'!$D37)^2+('Map and Results'!$E$36-'Map and Results'!$E37)^2))</f>
        <v>122.67871412194765</v>
      </c>
      <c r="Q19">
        <f ca="1">IF('Map and Results'!$B$37=0,0,SQRT(('Map and Results'!$D$37-'Map and Results'!$D37)^2+('Map and Results'!$E$37-'Map and Results'!$E37)^2))</f>
        <v>0</v>
      </c>
      <c r="R19">
        <f ca="1">IF('Map and Results'!$B$38=0,0,SQRT(('Map and Results'!$D$38-'Map and Results'!$D37)^2+('Map and Results'!$E$38-'Map and Results'!$E37)^2))</f>
        <v>11.803198917503437</v>
      </c>
      <c r="S19">
        <f ca="1">IF('Map and Results'!$B$39=0,0,SQRT(('Map and Results'!$D$39-'Map and Results'!$D37)^2+('Map and Results'!$E$39-'Map and Results'!$E37)^2))</f>
        <v>67.16997368384942</v>
      </c>
      <c r="T19">
        <f ca="1">IF('Map and Results'!$B$40=0,0,SQRT(('Map and Results'!$D$40-'Map and Results'!$D37)^2+('Map and Results'!$E$40-'Map and Results'!$E37)^2))</f>
        <v>108.6911732723681</v>
      </c>
      <c r="U19">
        <f ca="1">IF('Map and Results'!$B$41=0,0,SQRT(('Map and Results'!$D$41-'Map and Results'!$D37)^2+('Map and Results'!$E$41-'Map and Results'!$E37)^2))</f>
        <v>111.63308410843426</v>
      </c>
      <c r="V19">
        <f ca="1">IF('Map and Results'!$B$42=0,0,SQRT(('Map and Results'!$D$42-'Map and Results'!$D37)^2+('Map and Results'!$E$42-'Map and Results'!$E37)^2))</f>
        <v>96.724795684293483</v>
      </c>
      <c r="W19">
        <f ca="1">IF('Map and Results'!$B$43=0,0,SQRT(('Map and Results'!$D$43-'Map and Results'!$D37)^2+('Map and Results'!$E$43-'Map and Results'!$E37)^2))</f>
        <v>120.16394386238538</v>
      </c>
      <c r="X19">
        <f ca="1">IF('Map and Results'!$B$44=0,0,SQRT(('Map and Results'!$D$44-'Map and Results'!$D37)^2+('Map and Results'!$E$44-'Map and Results'!$E37)^2))</f>
        <v>79.693120735339491</v>
      </c>
      <c r="Y19">
        <f ca="1">IF('Map and Results'!$B$45=0,0,SQRT(('Map and Results'!$D$45-'Map and Results'!$D37)^2+('Map and Results'!$E$45-'Map and Results'!$E37)^2))</f>
        <v>81.392332531582412</v>
      </c>
      <c r="Z19">
        <f ca="1">IF('Map and Results'!$B$46=0,0,SQRT(('Map and Results'!$D$46-'Map and Results'!$D37)^2+('Map and Results'!$E$46-'Map and Results'!$E37)^2))</f>
        <v>38.512952150751701</v>
      </c>
      <c r="AA19">
        <f ca="1">IF('Map and Results'!$B$47=0,0,SQRT(('Map and Results'!$D$47-'Map and Results'!$D37)^2+('Map and Results'!$E$47-'Map and Results'!$E37)^2))</f>
        <v>204.42828490823092</v>
      </c>
      <c r="AB19">
        <f ca="1">IF('Map and Results'!$B$48=0,0,SQRT(('Map and Results'!$D$48-'Map and Results'!$D37)^2+('Map and Results'!$E$48-'Map and Results'!$E37)^2))</f>
        <v>0</v>
      </c>
      <c r="AC19">
        <f ca="1">IF('Map and Results'!$B$49=0,0,SQRT(('Map and Results'!$D$49-'Map and Results'!$D37)^2+('Map and Results'!$E$49-'Map and Results'!$E37)^2))</f>
        <v>0</v>
      </c>
      <c r="AD19">
        <f ca="1">IF('Map and Results'!$B$50=0,0,SQRT(('Map and Results'!$D$50-'Map and Results'!$D37)^2+('Map and Results'!$E$50-'Map and Results'!$E37)^2))</f>
        <v>0</v>
      </c>
      <c r="AE19">
        <f ca="1">IF('Map and Results'!$B$51=0,0,SQRT(('Map and Results'!$D$51-'Map and Results'!$D37)^2+('Map and Results'!$E$51-'Map and Results'!$E37)^2))</f>
        <v>0</v>
      </c>
      <c r="AF19">
        <f ca="1">IF('Map and Results'!$B$52=0,0,SQRT(('Map and Results'!$D$52-'Map and Results'!$D37)^2+('Map and Results'!$E$52-'Map and Results'!$E37)^2))</f>
        <v>0</v>
      </c>
      <c r="AG19">
        <f ca="1">IF('Map and Results'!$B$53=0,0,SQRT(('Map and Results'!$D$53-'Map and Results'!$D37)^2+('Map and Results'!$E$53-'Map and Results'!$E37)^2))</f>
        <v>0</v>
      </c>
      <c r="AH19">
        <f ca="1">IF('Map and Results'!$B$54=0,0,SQRT(('Map and Results'!$D$54-'Map and Results'!$D37)^2+('Map and Results'!$E$54-'Map and Results'!$E37)^2))</f>
        <v>0</v>
      </c>
      <c r="AI19">
        <f ca="1">IF('Map and Results'!$B$55=0,0,SQRT(('Map and Results'!$D$55-'Map and Results'!$D37)^2+('Map and Results'!$E$55-'Map and Results'!$E37)^2))</f>
        <v>0</v>
      </c>
      <c r="AJ19">
        <f ca="1">IF('Map and Results'!$B$56=0,0,SQRT(('Map and Results'!$D$56-'Map and Results'!$D37)^2+('Map and Results'!$E$56-'Map and Results'!$E37)^2))</f>
        <v>0</v>
      </c>
      <c r="AK19">
        <f ca="1">IF('Map and Results'!$B$57=0,0,SQRT(('Map and Results'!$D$57-'Map and Results'!$D37)^2+('Map and Results'!$E$57-'Map and Results'!$E37)^2))</f>
        <v>0</v>
      </c>
      <c r="AL19">
        <f ca="1">IF('Map and Results'!$B$58=0,0,SQRT(('Map and Results'!$D$58-'Map and Results'!$D37)^2+('Map and Results'!$E$58-'Map and Results'!$E37)^2))</f>
        <v>0</v>
      </c>
      <c r="AM19">
        <f ca="1">IF('Map and Results'!$B$59=0,0,SQRT(('Map and Results'!$D$59-'Map and Results'!$D37)^2+('Map and Results'!$E$59-'Map and Results'!$E37)^2))</f>
        <v>0</v>
      </c>
      <c r="AN19">
        <f ca="1">IF('Map and Results'!$B$60=0,0,SQRT(('Map and Results'!$D$60-'Map and Results'!$D37)^2+('Map and Results'!$E$60-'Map and Results'!$E37)^2))</f>
        <v>0</v>
      </c>
      <c r="AO19">
        <f ca="1">IF('Map and Results'!$B$61=0,0,SQRT(('Map and Results'!$D$61-'Map and Results'!$D37)^2+('Map and Results'!$E$61-'Map and Results'!$E37)^2))</f>
        <v>0</v>
      </c>
      <c r="AP19">
        <f ca="1">IF('Map and Results'!$B$62=0,0,SQRT(('Map and Results'!$D$62-'Map and Results'!$D37)^2+('Map and Results'!$E$62-'Map and Results'!$E37)^2))</f>
        <v>0</v>
      </c>
      <c r="AQ19">
        <f ca="1">IF('Map and Results'!$B$63=0,0,SQRT(('Map and Results'!$D$63-'Map and Results'!$D37)^2+('Map and Results'!$E$63-'Map and Results'!$E37)^2))</f>
        <v>0</v>
      </c>
      <c r="AR19">
        <f ca="1">IF('Map and Results'!$B$64=0,0,SQRT(('Map and Results'!$D$64-'Map and Results'!$D37)^2+('Map and Results'!$E$64-'Map and Results'!$E37)^2))</f>
        <v>0</v>
      </c>
      <c r="AS19">
        <f ca="1">IF('Map and Results'!$B$65=0,0,SQRT(('Map and Results'!$D$65-'Map and Results'!$D37)^2+('Map and Results'!$E$65-'Map and Results'!$E37)^2))</f>
        <v>0</v>
      </c>
      <c r="AT19">
        <f ca="1">IF('Map and Results'!$B$66=0,0,SQRT(('Map and Results'!$D$66-'Map and Results'!$D37)^2+('Map and Results'!$E$66-'Map and Results'!$E37)^2))</f>
        <v>0</v>
      </c>
      <c r="AU19">
        <f ca="1">IF('Map and Results'!$B$67=0,0,SQRT(('Map and Results'!$D$67-'Map and Results'!$D37)^2+('Map and Results'!$E$67-'Map and Results'!$E37)^2))</f>
        <v>0</v>
      </c>
      <c r="AV19">
        <f ca="1">IF('Map and Results'!$B$68=0,0,SQRT(('Map and Results'!$D$68-'Map and Results'!$D37)^2+('Map and Results'!$E$68-'Map and Results'!$E37)^2))</f>
        <v>0</v>
      </c>
      <c r="AW19">
        <f ca="1">IF('Map and Results'!$B$69=0,0,SQRT(('Map and Results'!$D$69-'Map and Results'!$D37)^2+('Map and Results'!$E$69-'Map and Results'!$E37)^2))</f>
        <v>0</v>
      </c>
      <c r="AX19">
        <f ca="1">IF('Map and Results'!$B$70=0,0,SQRT(('Map and Results'!$D$70-'Map and Results'!$D37)^2+('Map and Results'!$E$70-'Map and Results'!$E37)^2))</f>
        <v>0</v>
      </c>
      <c r="AY19">
        <f ca="1">IF('Map and Results'!$B$71=0,0,SQRT(('Map and Results'!$D$71-'Map and Results'!$D37)^2+('Map and Results'!$E$71-'Map and Results'!$E37)^2))</f>
        <v>0</v>
      </c>
      <c r="AZ19">
        <f ca="1">IF('Map and Results'!$B$72=0,0,SQRT(('Map and Results'!$D$72-'Map and Results'!$D37)^2+('Map and Results'!$E$72-'Map and Results'!$E37)^2))</f>
        <v>0</v>
      </c>
    </row>
    <row r="20" spans="1:52">
      <c r="B20" s="7">
        <v>16</v>
      </c>
      <c r="C20">
        <f ca="1">IF('Map and Results'!$B$23=0,0,SQRT(('Map and Results'!$D$23-'Map and Results'!D38)^2+('Map and Results'!$E$23-'Map and Results'!E38)^2))</f>
        <v>50.581905726634105</v>
      </c>
      <c r="D20">
        <f ca="1">IF('Map and Results'!$B$24=0,0,SQRT(('Map and Results'!$D$24-'Map and Results'!D38)^2+('Map and Results'!$E$24-'Map and Results'!E38)^2))</f>
        <v>126.31542546680033</v>
      </c>
      <c r="E20">
        <f ca="1">IF('Map and Results'!$B$25=0,0,SQRT(('Map and Results'!$D$25-'Map and Results'!D38)^2+('Map and Results'!$E$25-'Map and Results'!E38)^2))</f>
        <v>181.46297068210174</v>
      </c>
      <c r="F20">
        <f ca="1">IF('Map and Results'!$B$26=0,0,SQRT(('Map and Results'!$D$26-'Map and Results'!D38)^2+('Map and Results'!$E$26-'Map and Results'!E38)^2))</f>
        <v>165.511901300272</v>
      </c>
      <c r="G20">
        <f ca="1">IF('Map and Results'!$B$27=0,0,SQRT(('Map and Results'!$D$27-'Map and Results'!$D38)^2+('Map and Results'!$E$27-'Map and Results'!$E38)^2))</f>
        <v>173.91096901772755</v>
      </c>
      <c r="H20">
        <f ca="1">IF('Map and Results'!$B$28=0,0,SQRT(('Map and Results'!$D$28-'Map and Results'!$D38)^2+('Map and Results'!$E$28-'Map and Results'!$E38)^2))</f>
        <v>96.648647930535901</v>
      </c>
      <c r="I20">
        <f ca="1">IF('Map and Results'!$B$29=0,0,SQRT(('Map and Results'!$D$29-'Map and Results'!$D38)^2+('Map and Results'!$E$29-'Map and Results'!$E38)^2))</f>
        <v>53.129334967642876</v>
      </c>
      <c r="J20">
        <f ca="1">IF('Map and Results'!$B$30=0,0,SQRT(('Map and Results'!$D$30-'Map and Results'!$D38)^2+('Map and Results'!$E$30-'Map and Results'!$E38)^2))</f>
        <v>163.74531065778996</v>
      </c>
      <c r="K20">
        <f ca="1">IF('Map and Results'!$B$31=0,0,SQRT(('Map and Results'!$D$31-'Map and Results'!$D38)^2+('Map and Results'!$E$31-'Map and Results'!$E38)^2))</f>
        <v>70.535523401697716</v>
      </c>
      <c r="L20">
        <f ca="1">IF('Map and Results'!$B$32=0,0,SQRT(('Map and Results'!$D$32-'Map and Results'!$D38)^2+('Map and Results'!$E$32-'Map and Results'!$E38)^2))</f>
        <v>39.734915382510742</v>
      </c>
      <c r="M20">
        <f ca="1">IF('Map and Results'!$B$33=0,0,SQRT(('Map and Results'!$D$33-'Map and Results'!$D38)^2+('Map and Results'!$E$33-'Map and Results'!$E38)^2))</f>
        <v>126.90381929964981</v>
      </c>
      <c r="N20">
        <f ca="1">IF('Map and Results'!$B$34=0,0,SQRT(('Map and Results'!$D$34-'Map and Results'!$D38)^2+('Map and Results'!$E$34-'Map and Results'!$E38)^2))</f>
        <v>108.12236948648982</v>
      </c>
      <c r="O20">
        <f ca="1">IF('Map and Results'!$B$35=0,0,SQRT(('Map and Results'!$D$35-'Map and Results'!$D38)^2+('Map and Results'!$E$35-'Map and Results'!$E38)^2))</f>
        <v>142.32286256707343</v>
      </c>
      <c r="P20">
        <f ca="1">IF('Map and Results'!$B$36=0,0,SQRT(('Map and Results'!$D$36-'Map and Results'!$D38)^2+('Map and Results'!$E$36-'Map and Results'!$E38)^2))</f>
        <v>120.18917013051545</v>
      </c>
      <c r="Q20">
        <f ca="1">IF('Map and Results'!$B$37=0,0,SQRT(('Map and Results'!$D$37-'Map and Results'!$D38)^2+('Map and Results'!$E$37-'Map and Results'!$E38)^2))</f>
        <v>11.803198917503437</v>
      </c>
      <c r="R20">
        <f ca="1">IF('Map and Results'!$B$38=0,0,SQRT(('Map and Results'!$D$38-'Map and Results'!$D38)^2+('Map and Results'!$E$38-'Map and Results'!$E38)^2))</f>
        <v>0</v>
      </c>
      <c r="S20">
        <f ca="1">IF('Map and Results'!$B$39=0,0,SQRT(('Map and Results'!$D$39-'Map and Results'!$D38)^2+('Map and Results'!$E$39-'Map and Results'!$E38)^2))</f>
        <v>67.625204900912351</v>
      </c>
      <c r="T20">
        <f ca="1">IF('Map and Results'!$B$40=0,0,SQRT(('Map and Results'!$D$40-'Map and Results'!$D38)^2+('Map and Results'!$E$40-'Map and Results'!$E38)^2))</f>
        <v>113.46858456083935</v>
      </c>
      <c r="U20">
        <f ca="1">IF('Map and Results'!$B$41=0,0,SQRT(('Map and Results'!$D$41-'Map and Results'!$D38)^2+('Map and Results'!$E$41-'Map and Results'!$E38)^2))</f>
        <v>100.37007199505291</v>
      </c>
      <c r="V20">
        <f ca="1">IF('Map and Results'!$B$42=0,0,SQRT(('Map and Results'!$D$42-'Map and Results'!$D38)^2+('Map and Results'!$E$42-'Map and Results'!$E38)^2))</f>
        <v>102.16919002235745</v>
      </c>
      <c r="W20">
        <f ca="1">IF('Map and Results'!$B$43=0,0,SQRT(('Map and Results'!$D$43-'Map and Results'!$D38)^2+('Map and Results'!$E$43-'Map and Results'!$E38)^2))</f>
        <v>108.67715974596146</v>
      </c>
      <c r="X20">
        <f ca="1">IF('Map and Results'!$B$44=0,0,SQRT(('Map and Results'!$D$44-'Map and Results'!$D38)^2+('Map and Results'!$E$44-'Map and Results'!$E38)^2))</f>
        <v>88.902476847910279</v>
      </c>
      <c r="Y20">
        <f ca="1">IF('Map and Results'!$B$45=0,0,SQRT(('Map and Results'!$D$45-'Map and Results'!$D38)^2+('Map and Results'!$E$45-'Map and Results'!$E38)^2))</f>
        <v>88.127534223813058</v>
      </c>
      <c r="Z20">
        <f ca="1">IF('Map and Results'!$B$46=0,0,SQRT(('Map and Results'!$D$46-'Map and Results'!$D38)^2+('Map and Results'!$E$46-'Map and Results'!$E38)^2))</f>
        <v>50.311460231755689</v>
      </c>
      <c r="AA20">
        <f ca="1">IF('Map and Results'!$B$47=0,0,SQRT(('Map and Results'!$D$47-'Map and Results'!$D38)^2+('Map and Results'!$E$47-'Map and Results'!$E38)^2))</f>
        <v>193.01386742010749</v>
      </c>
      <c r="AB20">
        <f ca="1">IF('Map and Results'!$B$48=0,0,SQRT(('Map and Results'!$D$48-'Map and Results'!$D38)^2+('Map and Results'!$E$48-'Map and Results'!$E38)^2))</f>
        <v>0</v>
      </c>
      <c r="AC20">
        <f ca="1">IF('Map and Results'!$B$49=0,0,SQRT(('Map and Results'!$D$49-'Map and Results'!$D38)^2+('Map and Results'!$E$49-'Map and Results'!$E38)^2))</f>
        <v>0</v>
      </c>
      <c r="AD20">
        <f ca="1">IF('Map and Results'!$B$50=0,0,SQRT(('Map and Results'!$D$50-'Map and Results'!$D38)^2+('Map and Results'!$E$50-'Map and Results'!$E38)^2))</f>
        <v>0</v>
      </c>
      <c r="AE20">
        <f ca="1">IF('Map and Results'!$B$51=0,0,SQRT(('Map and Results'!$D$51-'Map and Results'!$D38)^2+('Map and Results'!$E$51-'Map and Results'!$E38)^2))</f>
        <v>0</v>
      </c>
      <c r="AF20">
        <f ca="1">IF('Map and Results'!$B$52=0,0,SQRT(('Map and Results'!$D$52-'Map and Results'!$D38)^2+('Map and Results'!$E$52-'Map and Results'!$E38)^2))</f>
        <v>0</v>
      </c>
      <c r="AG20">
        <f ca="1">IF('Map and Results'!$B$53=0,0,SQRT(('Map and Results'!$D$53-'Map and Results'!$D38)^2+('Map and Results'!$E$53-'Map and Results'!$E38)^2))</f>
        <v>0</v>
      </c>
      <c r="AH20">
        <f ca="1">IF('Map and Results'!$B$54=0,0,SQRT(('Map and Results'!$D$54-'Map and Results'!$D38)^2+('Map and Results'!$E$54-'Map and Results'!$E38)^2))</f>
        <v>0</v>
      </c>
      <c r="AI20">
        <f ca="1">IF('Map and Results'!$B$55=0,0,SQRT(('Map and Results'!$D$55-'Map and Results'!$D38)^2+('Map and Results'!$E$55-'Map and Results'!$E38)^2))</f>
        <v>0</v>
      </c>
      <c r="AJ20">
        <f ca="1">IF('Map and Results'!$B$56=0,0,SQRT(('Map and Results'!$D$56-'Map and Results'!$D38)^2+('Map and Results'!$E$56-'Map and Results'!$E38)^2))</f>
        <v>0</v>
      </c>
      <c r="AK20">
        <f ca="1">IF('Map and Results'!$B$57=0,0,SQRT(('Map and Results'!$D$57-'Map and Results'!$D38)^2+('Map and Results'!$E$57-'Map and Results'!$E38)^2))</f>
        <v>0</v>
      </c>
      <c r="AL20">
        <f ca="1">IF('Map and Results'!$B$58=0,0,SQRT(('Map and Results'!$D$58-'Map and Results'!$D38)^2+('Map and Results'!$E$58-'Map and Results'!$E38)^2))</f>
        <v>0</v>
      </c>
      <c r="AM20">
        <f ca="1">IF('Map and Results'!$B$59=0,0,SQRT(('Map and Results'!$D$59-'Map and Results'!$D38)^2+('Map and Results'!$E$59-'Map and Results'!$E38)^2))</f>
        <v>0</v>
      </c>
      <c r="AN20">
        <f ca="1">IF('Map and Results'!$B$60=0,0,SQRT(('Map and Results'!$D$60-'Map and Results'!$D38)^2+('Map and Results'!$E$60-'Map and Results'!$E38)^2))</f>
        <v>0</v>
      </c>
      <c r="AO20">
        <f ca="1">IF('Map and Results'!$B$61=0,0,SQRT(('Map and Results'!$D$61-'Map and Results'!$D38)^2+('Map and Results'!$E$61-'Map and Results'!$E38)^2))</f>
        <v>0</v>
      </c>
      <c r="AP20">
        <f ca="1">IF('Map and Results'!$B$62=0,0,SQRT(('Map and Results'!$D$62-'Map and Results'!$D38)^2+('Map and Results'!$E$62-'Map and Results'!$E38)^2))</f>
        <v>0</v>
      </c>
      <c r="AQ20">
        <f ca="1">IF('Map and Results'!$B$63=0,0,SQRT(('Map and Results'!$D$63-'Map and Results'!$D38)^2+('Map and Results'!$E$63-'Map and Results'!$E38)^2))</f>
        <v>0</v>
      </c>
      <c r="AR20">
        <f ca="1">IF('Map and Results'!$B$64=0,0,SQRT(('Map and Results'!$D$64-'Map and Results'!$D38)^2+('Map and Results'!$E$64-'Map and Results'!$E38)^2))</f>
        <v>0</v>
      </c>
      <c r="AS20">
        <f ca="1">IF('Map and Results'!$B$65=0,0,SQRT(('Map and Results'!$D$65-'Map and Results'!$D38)^2+('Map and Results'!$E$65-'Map and Results'!$E38)^2))</f>
        <v>0</v>
      </c>
      <c r="AT20">
        <f ca="1">IF('Map and Results'!$B$66=0,0,SQRT(('Map and Results'!$D$66-'Map and Results'!$D38)^2+('Map and Results'!$E$66-'Map and Results'!$E38)^2))</f>
        <v>0</v>
      </c>
      <c r="AU20">
        <f ca="1">IF('Map and Results'!$B$67=0,0,SQRT(('Map and Results'!$D$67-'Map and Results'!$D38)^2+('Map and Results'!$E$67-'Map and Results'!$E38)^2))</f>
        <v>0</v>
      </c>
      <c r="AV20">
        <f ca="1">IF('Map and Results'!$B$68=0,0,SQRT(('Map and Results'!$D$68-'Map and Results'!$D38)^2+('Map and Results'!$E$68-'Map and Results'!$E38)^2))</f>
        <v>0</v>
      </c>
      <c r="AW20">
        <f ca="1">IF('Map and Results'!$B$69=0,0,SQRT(('Map and Results'!$D$69-'Map and Results'!$D38)^2+('Map and Results'!$E$69-'Map and Results'!$E38)^2))</f>
        <v>0</v>
      </c>
      <c r="AX20">
        <f ca="1">IF('Map and Results'!$B$70=0,0,SQRT(('Map and Results'!$D$70-'Map and Results'!$D38)^2+('Map and Results'!$E$70-'Map and Results'!$E38)^2))</f>
        <v>0</v>
      </c>
      <c r="AY20">
        <f ca="1">IF('Map and Results'!$B$71=0,0,SQRT(('Map and Results'!$D$71-'Map and Results'!$D38)^2+('Map and Results'!$E$71-'Map and Results'!$E38)^2))</f>
        <v>0</v>
      </c>
      <c r="AZ20">
        <f ca="1">IF('Map and Results'!$B$72=0,0,SQRT(('Map and Results'!$D$72-'Map and Results'!$D38)^2+('Map and Results'!$E$72-'Map and Results'!$E38)^2))</f>
        <v>0</v>
      </c>
    </row>
    <row r="21" spans="1:52">
      <c r="B21" s="7">
        <v>17</v>
      </c>
      <c r="C21">
        <f ca="1">IF('Map and Results'!$B$23=0,0,SQRT(('Map and Results'!$D$23-'Map and Results'!D39)^2+('Map and Results'!$E$23-'Map and Results'!E39)^2))</f>
        <v>68.703142199878457</v>
      </c>
      <c r="D21">
        <f ca="1">IF('Map and Results'!$B$24=0,0,SQRT(('Map and Results'!$D$24-'Map and Results'!D39)^2+('Map and Results'!$E$24-'Map and Results'!E39)^2))</f>
        <v>60.426649972203116</v>
      </c>
      <c r="E21">
        <f ca="1">IF('Map and Results'!$B$25=0,0,SQRT(('Map and Results'!$D$25-'Map and Results'!D39)^2+('Map and Results'!$E$25-'Map and Results'!E39)^2))</f>
        <v>153.9892213672268</v>
      </c>
      <c r="F21">
        <f ca="1">IF('Map and Results'!$B$26=0,0,SQRT(('Map and Results'!$D$26-'Map and Results'!D39)^2+('Map and Results'!$E$26-'Map and Results'!E39)^2))</f>
        <v>231.20579556708162</v>
      </c>
      <c r="G21">
        <f ca="1">IF('Map and Results'!$B$27=0,0,SQRT(('Map and Results'!$D$27-'Map and Results'!$D39)^2+('Map and Results'!$E$27-'Map and Results'!$E39)^2))</f>
        <v>227.70988545172597</v>
      </c>
      <c r="H21">
        <f ca="1">IF('Map and Results'!$B$28=0,0,SQRT(('Map and Results'!$D$28-'Map and Results'!$D39)^2+('Map and Results'!$E$28-'Map and Results'!$E39)^2))</f>
        <v>154.40796621827377</v>
      </c>
      <c r="I21">
        <f ca="1">IF('Map and Results'!$B$29=0,0,SQRT(('Map and Results'!$D$29-'Map and Results'!$D39)^2+('Map and Results'!$E$29-'Map and Results'!$E39)^2))</f>
        <v>119.82774772658765</v>
      </c>
      <c r="J21">
        <f ca="1">IF('Map and Results'!$B$30=0,0,SQRT(('Map and Results'!$D$30-'Map and Results'!$D39)^2+('Map and Results'!$E$30-'Map and Results'!$E39)^2))</f>
        <v>101.61039043054532</v>
      </c>
      <c r="K21">
        <f ca="1">IF('Map and Results'!$B$31=0,0,SQRT(('Map and Results'!$D$31-'Map and Results'!$D39)^2+('Map and Results'!$E$31-'Map and Results'!$E39)^2))</f>
        <v>103.45721232910159</v>
      </c>
      <c r="L21">
        <f ca="1">IF('Map and Results'!$B$32=0,0,SQRT(('Map and Results'!$D$32-'Map and Results'!$D39)^2+('Map and Results'!$E$32-'Map and Results'!$E39)^2))</f>
        <v>43.965179025549311</v>
      </c>
      <c r="M21">
        <f ca="1">IF('Map and Results'!$B$33=0,0,SQRT(('Map and Results'!$D$33-'Map and Results'!$D39)^2+('Map and Results'!$E$33-'Map and Results'!$E39)^2))</f>
        <v>100.64805995778674</v>
      </c>
      <c r="N21">
        <f ca="1">IF('Map and Results'!$B$34=0,0,SQRT(('Map and Results'!$D$34-'Map and Results'!$D39)^2+('Map and Results'!$E$34-'Map and Results'!$E39)^2))</f>
        <v>173.53708213154309</v>
      </c>
      <c r="O21">
        <f ca="1">IF('Map and Results'!$B$35=0,0,SQRT(('Map and Results'!$D$35-'Map and Results'!$D39)^2+('Map and Results'!$E$35-'Map and Results'!$E39)^2))</f>
        <v>208.22065799533993</v>
      </c>
      <c r="P21">
        <f ca="1">IF('Map and Results'!$B$36=0,0,SQRT(('Map and Results'!$D$36-'Map and Results'!$D39)^2+('Map and Results'!$E$36-'Map and Results'!$E39)^2))</f>
        <v>187.78195952345413</v>
      </c>
      <c r="Q21">
        <f ca="1">IF('Map and Results'!$B$37=0,0,SQRT(('Map and Results'!$D$37-'Map and Results'!$D39)^2+('Map and Results'!$E$37-'Map and Results'!$E39)^2))</f>
        <v>67.16997368384942</v>
      </c>
      <c r="R21">
        <f ca="1">IF('Map and Results'!$B$38=0,0,SQRT(('Map and Results'!$D$38-'Map and Results'!$D39)^2+('Map and Results'!$E$38-'Map and Results'!$E39)^2))</f>
        <v>67.625204900912351</v>
      </c>
      <c r="S21">
        <f ca="1">IF('Map and Results'!$B$39=0,0,SQRT(('Map and Results'!$D$39-'Map and Results'!$D39)^2+('Map and Results'!$E$39-'Map and Results'!$E39)^2))</f>
        <v>0</v>
      </c>
      <c r="T21">
        <f ca="1">IF('Map and Results'!$B$40=0,0,SQRT(('Map and Results'!$D$40-'Map and Results'!$D39)^2+('Map and Results'!$E$40-'Map and Results'!$E39)^2))</f>
        <v>54.532637738668768</v>
      </c>
      <c r="U21">
        <f ca="1">IF('Map and Results'!$B$41=0,0,SQRT(('Map and Results'!$D$41-'Map and Results'!$D39)^2+('Map and Results'!$E$41-'Map and Results'!$E39)^2))</f>
        <v>143.22605698054085</v>
      </c>
      <c r="V21">
        <f ca="1">IF('Map and Results'!$B$42=0,0,SQRT(('Map and Results'!$D$42-'Map and Results'!$D39)^2+('Map and Results'!$E$42-'Map and Results'!$E39)^2))</f>
        <v>48.094662185227257</v>
      </c>
      <c r="W21">
        <f ca="1">IF('Map and Results'!$B$43=0,0,SQRT(('Map and Results'!$D$43-'Map and Results'!$D39)^2+('Map and Results'!$E$43-'Map and Results'!$E39)^2))</f>
        <v>121.03921576049747</v>
      </c>
      <c r="X21">
        <f ca="1">IF('Map and Results'!$B$44=0,0,SQRT(('Map and Results'!$D$44-'Map and Results'!$D39)^2+('Map and Results'!$E$44-'Map and Results'!$E39)^2))</f>
        <v>135.33492372881685</v>
      </c>
      <c r="Y21">
        <f ca="1">IF('Map and Results'!$B$45=0,0,SQRT(('Map and Results'!$D$45-'Map and Results'!$D39)^2+('Map and Results'!$E$45-'Map and Results'!$E39)^2))</f>
        <v>45.826920120955187</v>
      </c>
      <c r="Z21">
        <f ca="1">IF('Map and Results'!$B$46=0,0,SQRT(('Map and Results'!$D$46-'Map and Results'!$D39)^2+('Map and Results'!$E$46-'Map and Results'!$E39)^2))</f>
        <v>77.992149835248171</v>
      </c>
      <c r="AA21">
        <f ca="1">IF('Map and Results'!$B$47=0,0,SQRT(('Map and Results'!$D$47-'Map and Results'!$D39)^2+('Map and Results'!$E$47-'Map and Results'!$E39)^2))</f>
        <v>227.5492988176855</v>
      </c>
      <c r="AB21">
        <f ca="1">IF('Map and Results'!$B$48=0,0,SQRT(('Map and Results'!$D$48-'Map and Results'!$D39)^2+('Map and Results'!$E$48-'Map and Results'!$E39)^2))</f>
        <v>0</v>
      </c>
      <c r="AC21">
        <f ca="1">IF('Map and Results'!$B$49=0,0,SQRT(('Map and Results'!$D$49-'Map and Results'!$D39)^2+('Map and Results'!$E$49-'Map and Results'!$E39)^2))</f>
        <v>0</v>
      </c>
      <c r="AD21">
        <f ca="1">IF('Map and Results'!$B$50=0,0,SQRT(('Map and Results'!$D$50-'Map and Results'!$D39)^2+('Map and Results'!$E$50-'Map and Results'!$E39)^2))</f>
        <v>0</v>
      </c>
      <c r="AE21">
        <f ca="1">IF('Map and Results'!$B$51=0,0,SQRT(('Map and Results'!$D$51-'Map and Results'!$D39)^2+('Map and Results'!$E$51-'Map and Results'!$E39)^2))</f>
        <v>0</v>
      </c>
      <c r="AF21">
        <f ca="1">IF('Map and Results'!$B$52=0,0,SQRT(('Map and Results'!$D$52-'Map and Results'!$D39)^2+('Map and Results'!$E$52-'Map and Results'!$E39)^2))</f>
        <v>0</v>
      </c>
      <c r="AG21">
        <f ca="1">IF('Map and Results'!$B$53=0,0,SQRT(('Map and Results'!$D$53-'Map and Results'!$D39)^2+('Map and Results'!$E$53-'Map and Results'!$E39)^2))</f>
        <v>0</v>
      </c>
      <c r="AH21">
        <f ca="1">IF('Map and Results'!$B$54=0,0,SQRT(('Map and Results'!$D$54-'Map and Results'!$D39)^2+('Map and Results'!$E$54-'Map and Results'!$E39)^2))</f>
        <v>0</v>
      </c>
      <c r="AI21">
        <f ca="1">IF('Map and Results'!$B$55=0,0,SQRT(('Map and Results'!$D$55-'Map and Results'!$D39)^2+('Map and Results'!$E$55-'Map and Results'!$E39)^2))</f>
        <v>0</v>
      </c>
      <c r="AJ21">
        <f ca="1">IF('Map and Results'!$B$56=0,0,SQRT(('Map and Results'!$D$56-'Map and Results'!$D39)^2+('Map and Results'!$E$56-'Map and Results'!$E39)^2))</f>
        <v>0</v>
      </c>
      <c r="AK21">
        <f ca="1">IF('Map and Results'!$B$57=0,0,SQRT(('Map and Results'!$D$57-'Map and Results'!$D39)^2+('Map and Results'!$E$57-'Map and Results'!$E39)^2))</f>
        <v>0</v>
      </c>
      <c r="AL21">
        <f ca="1">IF('Map and Results'!$B$58=0,0,SQRT(('Map and Results'!$D$58-'Map and Results'!$D39)^2+('Map and Results'!$E$58-'Map and Results'!$E39)^2))</f>
        <v>0</v>
      </c>
      <c r="AM21">
        <f ca="1">IF('Map and Results'!$B$59=0,0,SQRT(('Map and Results'!$D$59-'Map and Results'!$D39)^2+('Map and Results'!$E$59-'Map and Results'!$E39)^2))</f>
        <v>0</v>
      </c>
      <c r="AN21">
        <f ca="1">IF('Map and Results'!$B$60=0,0,SQRT(('Map and Results'!$D$60-'Map and Results'!$D39)^2+('Map and Results'!$E$60-'Map and Results'!$E39)^2))</f>
        <v>0</v>
      </c>
      <c r="AO21">
        <f ca="1">IF('Map and Results'!$B$61=0,0,SQRT(('Map and Results'!$D$61-'Map and Results'!$D39)^2+('Map and Results'!$E$61-'Map and Results'!$E39)^2))</f>
        <v>0</v>
      </c>
      <c r="AP21">
        <f ca="1">IF('Map and Results'!$B$62=0,0,SQRT(('Map and Results'!$D$62-'Map and Results'!$D39)^2+('Map and Results'!$E$62-'Map and Results'!$E39)^2))</f>
        <v>0</v>
      </c>
      <c r="AQ21">
        <f ca="1">IF('Map and Results'!$B$63=0,0,SQRT(('Map and Results'!$D$63-'Map and Results'!$D39)^2+('Map and Results'!$E$63-'Map and Results'!$E39)^2))</f>
        <v>0</v>
      </c>
      <c r="AR21">
        <f ca="1">IF('Map and Results'!$B$64=0,0,SQRT(('Map and Results'!$D$64-'Map and Results'!$D39)^2+('Map and Results'!$E$64-'Map and Results'!$E39)^2))</f>
        <v>0</v>
      </c>
      <c r="AS21">
        <f ca="1">IF('Map and Results'!$B$65=0,0,SQRT(('Map and Results'!$D$65-'Map and Results'!$D39)^2+('Map and Results'!$E$65-'Map and Results'!$E39)^2))</f>
        <v>0</v>
      </c>
      <c r="AT21">
        <f ca="1">IF('Map and Results'!$B$66=0,0,SQRT(('Map and Results'!$D$66-'Map and Results'!$D39)^2+('Map and Results'!$E$66-'Map and Results'!$E39)^2))</f>
        <v>0</v>
      </c>
      <c r="AU21">
        <f ca="1">IF('Map and Results'!$B$67=0,0,SQRT(('Map and Results'!$D$67-'Map and Results'!$D39)^2+('Map and Results'!$E$67-'Map and Results'!$E39)^2))</f>
        <v>0</v>
      </c>
      <c r="AV21">
        <f ca="1">IF('Map and Results'!$B$68=0,0,SQRT(('Map and Results'!$D$68-'Map and Results'!$D39)^2+('Map and Results'!$E$68-'Map and Results'!$E39)^2))</f>
        <v>0</v>
      </c>
      <c r="AW21">
        <f ca="1">IF('Map and Results'!$B$69=0,0,SQRT(('Map and Results'!$D$69-'Map and Results'!$D39)^2+('Map and Results'!$E$69-'Map and Results'!$E39)^2))</f>
        <v>0</v>
      </c>
      <c r="AX21">
        <f ca="1">IF('Map and Results'!$B$70=0,0,SQRT(('Map and Results'!$D$70-'Map and Results'!$D39)^2+('Map and Results'!$E$70-'Map and Results'!$E39)^2))</f>
        <v>0</v>
      </c>
      <c r="AY21">
        <f ca="1">IF('Map and Results'!$B$71=0,0,SQRT(('Map and Results'!$D$71-'Map and Results'!$D39)^2+('Map and Results'!$E$71-'Map and Results'!$E39)^2))</f>
        <v>0</v>
      </c>
      <c r="AZ21">
        <f ca="1">IF('Map and Results'!$B$72=0,0,SQRT(('Map and Results'!$D$72-'Map and Results'!$D39)^2+('Map and Results'!$E$72-'Map and Results'!$E39)^2))</f>
        <v>0</v>
      </c>
    </row>
    <row r="22" spans="1:52">
      <c r="B22" s="7">
        <v>18</v>
      </c>
      <c r="C22">
        <f ca="1">IF('Map and Results'!$B$23=0,0,SQRT(('Map and Results'!$D$23-'Map and Results'!D40)^2+('Map and Results'!$E$23-'Map and Results'!E40)^2))</f>
        <v>89.707499972678121</v>
      </c>
      <c r="D22">
        <f ca="1">IF('Map and Results'!$B$24=0,0,SQRT(('Map and Results'!$D$24-'Map and Results'!D40)^2+('Map and Results'!$E$24-'Map and Results'!E40)^2))</f>
        <v>59.994749216493624</v>
      </c>
      <c r="E22">
        <f ca="1">IF('Map and Results'!$B$25=0,0,SQRT(('Map and Results'!$D$25-'Map and Results'!D40)^2+('Map and Results'!$E$25-'Map and Results'!E40)^2))</f>
        <v>187.89004269977929</v>
      </c>
      <c r="F22">
        <f ca="1">IF('Map and Results'!$B$26=0,0,SQRT(('Map and Results'!$D$26-'Map and Results'!D40)^2+('Map and Results'!$E$26-'Map and Results'!E40)^2))</f>
        <v>278.87960444420105</v>
      </c>
      <c r="G22">
        <f ca="1">IF('Map and Results'!$B$27=0,0,SQRT(('Map and Results'!$D$27-'Map and Results'!$D40)^2+('Map and Results'!$E$27-'Map and Results'!$E40)^2))</f>
        <v>281.28513830279473</v>
      </c>
      <c r="H22">
        <f ca="1">IF('Map and Results'!$B$28=0,0,SQRT(('Map and Results'!$D$28-'Map and Results'!$D40)^2+('Map and Results'!$E$28-'Map and Results'!$E40)^2))</f>
        <v>182.16878350864505</v>
      </c>
      <c r="I22">
        <f ca="1">IF('Map and Results'!$B$29=0,0,SQRT(('Map and Results'!$D$29-'Map and Results'!$D40)^2+('Map and Results'!$E$29-'Map and Results'!$E40)^2))</f>
        <v>160.3945051235244</v>
      </c>
      <c r="J22">
        <f ca="1">IF('Map and Results'!$B$30=0,0,SQRT(('Map and Results'!$D$30-'Map and Results'!$D40)^2+('Map and Results'!$E$30-'Map and Results'!$E40)^2))</f>
        <v>100.8787921309782</v>
      </c>
      <c r="K22">
        <f ca="1">IF('Map and Results'!$B$31=0,0,SQRT(('Map and Results'!$D$31-'Map and Results'!$D40)^2+('Map and Results'!$E$31-'Map and Results'!$E40)^2))</f>
        <v>119.99095333350958</v>
      </c>
      <c r="L22">
        <f ca="1">IF('Map and Results'!$B$32=0,0,SQRT(('Map and Results'!$D$32-'Map and Results'!$D40)^2+('Map and Results'!$E$32-'Map and Results'!$E40)^2))</f>
        <v>98.14891768112885</v>
      </c>
      <c r="M22">
        <f ca="1">IF('Map and Results'!$B$33=0,0,SQRT(('Map and Results'!$D$33-'Map and Results'!$D40)^2+('Map and Results'!$E$33-'Map and Results'!$E40)^2))</f>
        <v>140.84586991018202</v>
      </c>
      <c r="N22">
        <f ca="1">IF('Map and Results'!$B$34=0,0,SQRT(('Map and Results'!$D$34-'Map and Results'!$D40)^2+('Map and Results'!$E$34-'Map and Results'!$E40)^2))</f>
        <v>221.58672542883181</v>
      </c>
      <c r="O22">
        <f ca="1">IF('Map and Results'!$B$35=0,0,SQRT(('Map and Results'!$D$35-'Map and Results'!$D40)^2+('Map and Results'!$E$35-'Map and Results'!$E40)^2))</f>
        <v>255.6624024988588</v>
      </c>
      <c r="P22">
        <f ca="1">IF('Map and Results'!$B$36=0,0,SQRT(('Map and Results'!$D$36-'Map and Results'!$D40)^2+('Map and Results'!$E$36-'Map and Results'!$E40)^2))</f>
        <v>231.03525953018828</v>
      </c>
      <c r="Q22">
        <f ca="1">IF('Map and Results'!$B$37=0,0,SQRT(('Map and Results'!$D$37-'Map and Results'!$D40)^2+('Map and Results'!$E$37-'Map and Results'!$E40)^2))</f>
        <v>108.6911732723681</v>
      </c>
      <c r="R22">
        <f ca="1">IF('Map and Results'!$B$38=0,0,SQRT(('Map and Results'!$D$38-'Map and Results'!$D40)^2+('Map and Results'!$E$38-'Map and Results'!$E40)^2))</f>
        <v>113.46858456083935</v>
      </c>
      <c r="S22">
        <f ca="1">IF('Map and Results'!$B$39=0,0,SQRT(('Map and Results'!$D$39-'Map and Results'!$D40)^2+('Map and Results'!$E$39-'Map and Results'!$E40)^2))</f>
        <v>54.532637738668768</v>
      </c>
      <c r="T22">
        <f ca="1">IF('Map and Results'!$B$40=0,0,SQRT(('Map and Results'!$D$40-'Map and Results'!$D40)^2+('Map and Results'!$E$40-'Map and Results'!$E40)^2))</f>
        <v>0</v>
      </c>
      <c r="U22">
        <f ca="1">IF('Map and Results'!$B$41=0,0,SQRT(('Map and Results'!$D$41-'Map and Results'!$D40)^2+('Map and Results'!$E$41-'Map and Results'!$E40)^2))</f>
        <v>197.63412297904742</v>
      </c>
      <c r="V22">
        <f ca="1">IF('Map and Results'!$B$42=0,0,SQRT(('Map and Results'!$D$42-'Map and Results'!$D40)^2+('Map and Results'!$E$42-'Map and Results'!$E40)^2))</f>
        <v>13.381694301029301</v>
      </c>
      <c r="W22">
        <f ca="1">IF('Map and Results'!$B$43=0,0,SQRT(('Map and Results'!$D$43-'Map and Results'!$D40)^2+('Map and Results'!$E$43-'Map and Results'!$E40)^2))</f>
        <v>173.43989958313318</v>
      </c>
      <c r="X22">
        <f ca="1">IF('Map and Results'!$B$44=0,0,SQRT(('Map and Results'!$D$44-'Map and Results'!$D40)^2+('Map and Results'!$E$44-'Map and Results'!$E40)^2))</f>
        <v>155.42748408786974</v>
      </c>
      <c r="Y22">
        <f ca="1">IF('Map and Results'!$B$45=0,0,SQRT(('Map and Results'!$D$45-'Map and Results'!$D40)^2+('Map and Results'!$E$45-'Map and Results'!$E40)^2))</f>
        <v>32.174691810463209</v>
      </c>
      <c r="Z22">
        <f ca="1">IF('Map and Results'!$B$46=0,0,SQRT(('Map and Results'!$D$46-'Map and Results'!$D40)^2+('Map and Results'!$E$46-'Map and Results'!$E40)^2))</f>
        <v>100.19146001116746</v>
      </c>
      <c r="AA22">
        <f ca="1">IF('Map and Results'!$B$47=0,0,SQRT(('Map and Results'!$D$47-'Map and Results'!$D40)^2+('Map and Results'!$E$47-'Map and Results'!$E40)^2))</f>
        <v>281.66428431471923</v>
      </c>
      <c r="AB22">
        <f ca="1">IF('Map and Results'!$B$48=0,0,SQRT(('Map and Results'!$D$48-'Map and Results'!$D40)^2+('Map and Results'!$E$48-'Map and Results'!$E40)^2))</f>
        <v>0</v>
      </c>
      <c r="AC22">
        <f ca="1">IF('Map and Results'!$B$49=0,0,SQRT(('Map and Results'!$D$49-'Map and Results'!$D40)^2+('Map and Results'!$E$49-'Map and Results'!$E40)^2))</f>
        <v>0</v>
      </c>
      <c r="AD22">
        <f ca="1">IF('Map and Results'!$B$50=0,0,SQRT(('Map and Results'!$D$50-'Map and Results'!$D40)^2+('Map and Results'!$E$50-'Map and Results'!$E40)^2))</f>
        <v>0</v>
      </c>
      <c r="AE22">
        <f ca="1">IF('Map and Results'!$B$51=0,0,SQRT(('Map and Results'!$D$51-'Map and Results'!$D40)^2+('Map and Results'!$E$51-'Map and Results'!$E40)^2))</f>
        <v>0</v>
      </c>
      <c r="AF22">
        <f ca="1">IF('Map and Results'!$B$52=0,0,SQRT(('Map and Results'!$D$52-'Map and Results'!$D40)^2+('Map and Results'!$E$52-'Map and Results'!$E40)^2))</f>
        <v>0</v>
      </c>
      <c r="AG22">
        <f ca="1">IF('Map and Results'!$B$53=0,0,SQRT(('Map and Results'!$D$53-'Map and Results'!$D40)^2+('Map and Results'!$E$53-'Map and Results'!$E40)^2))</f>
        <v>0</v>
      </c>
      <c r="AH22">
        <f ca="1">IF('Map and Results'!$B$54=0,0,SQRT(('Map and Results'!$D$54-'Map and Results'!$D40)^2+('Map and Results'!$E$54-'Map and Results'!$E40)^2))</f>
        <v>0</v>
      </c>
      <c r="AI22">
        <f ca="1">IF('Map and Results'!$B$55=0,0,SQRT(('Map and Results'!$D$55-'Map and Results'!$D40)^2+('Map and Results'!$E$55-'Map and Results'!$E40)^2))</f>
        <v>0</v>
      </c>
      <c r="AJ22">
        <f ca="1">IF('Map and Results'!$B$56=0,0,SQRT(('Map and Results'!$D$56-'Map and Results'!$D40)^2+('Map and Results'!$E$56-'Map and Results'!$E40)^2))</f>
        <v>0</v>
      </c>
      <c r="AK22">
        <f ca="1">IF('Map and Results'!$B$57=0,0,SQRT(('Map and Results'!$D$57-'Map and Results'!$D40)^2+('Map and Results'!$E$57-'Map and Results'!$E40)^2))</f>
        <v>0</v>
      </c>
      <c r="AL22">
        <f ca="1">IF('Map and Results'!$B$58=0,0,SQRT(('Map and Results'!$D$58-'Map and Results'!$D40)^2+('Map and Results'!$E$58-'Map and Results'!$E40)^2))</f>
        <v>0</v>
      </c>
      <c r="AM22">
        <f ca="1">IF('Map and Results'!$B$59=0,0,SQRT(('Map and Results'!$D$59-'Map and Results'!$D40)^2+('Map and Results'!$E$59-'Map and Results'!$E40)^2))</f>
        <v>0</v>
      </c>
      <c r="AN22">
        <f ca="1">IF('Map and Results'!$B$60=0,0,SQRT(('Map and Results'!$D$60-'Map and Results'!$D40)^2+('Map and Results'!$E$60-'Map and Results'!$E40)^2))</f>
        <v>0</v>
      </c>
      <c r="AO22">
        <f ca="1">IF('Map and Results'!$B$61=0,0,SQRT(('Map and Results'!$D$61-'Map and Results'!$D40)^2+('Map and Results'!$E$61-'Map and Results'!$E40)^2))</f>
        <v>0</v>
      </c>
      <c r="AP22">
        <f ca="1">IF('Map and Results'!$B$62=0,0,SQRT(('Map and Results'!$D$62-'Map and Results'!$D40)^2+('Map and Results'!$E$62-'Map and Results'!$E40)^2))</f>
        <v>0</v>
      </c>
      <c r="AQ22">
        <f ca="1">IF('Map and Results'!$B$63=0,0,SQRT(('Map and Results'!$D$63-'Map and Results'!$D40)^2+('Map and Results'!$E$63-'Map and Results'!$E40)^2))</f>
        <v>0</v>
      </c>
      <c r="AR22">
        <f ca="1">IF('Map and Results'!$B$64=0,0,SQRT(('Map and Results'!$D$64-'Map and Results'!$D40)^2+('Map and Results'!$E$64-'Map and Results'!$E40)^2))</f>
        <v>0</v>
      </c>
      <c r="AS22">
        <f ca="1">IF('Map and Results'!$B$65=0,0,SQRT(('Map and Results'!$D$65-'Map and Results'!$D40)^2+('Map and Results'!$E$65-'Map and Results'!$E40)^2))</f>
        <v>0</v>
      </c>
      <c r="AT22">
        <f ca="1">IF('Map and Results'!$B$66=0,0,SQRT(('Map and Results'!$D$66-'Map and Results'!$D40)^2+('Map and Results'!$E$66-'Map and Results'!$E40)^2))</f>
        <v>0</v>
      </c>
      <c r="AU22">
        <f ca="1">IF('Map and Results'!$B$67=0,0,SQRT(('Map and Results'!$D$67-'Map and Results'!$D40)^2+('Map and Results'!$E$67-'Map and Results'!$E40)^2))</f>
        <v>0</v>
      </c>
      <c r="AV22">
        <f ca="1">IF('Map and Results'!$B$68=0,0,SQRT(('Map and Results'!$D$68-'Map and Results'!$D40)^2+('Map and Results'!$E$68-'Map and Results'!$E40)^2))</f>
        <v>0</v>
      </c>
      <c r="AW22">
        <f ca="1">IF('Map and Results'!$B$69=0,0,SQRT(('Map and Results'!$D$69-'Map and Results'!$D40)^2+('Map and Results'!$E$69-'Map and Results'!$E40)^2))</f>
        <v>0</v>
      </c>
      <c r="AX22">
        <f ca="1">IF('Map and Results'!$B$70=0,0,SQRT(('Map and Results'!$D$70-'Map and Results'!$D40)^2+('Map and Results'!$E$70-'Map and Results'!$E40)^2))</f>
        <v>0</v>
      </c>
      <c r="AY22">
        <f ca="1">IF('Map and Results'!$B$71=0,0,SQRT(('Map and Results'!$D$71-'Map and Results'!$D40)^2+('Map and Results'!$E$71-'Map and Results'!$E40)^2))</f>
        <v>0</v>
      </c>
      <c r="AZ22">
        <f ca="1">IF('Map and Results'!$B$72=0,0,SQRT(('Map and Results'!$D$72-'Map and Results'!$D40)^2+('Map and Results'!$E$72-'Map and Results'!$E40)^2))</f>
        <v>0</v>
      </c>
    </row>
    <row r="23" spans="1:52">
      <c r="B23" s="7">
        <v>19</v>
      </c>
      <c r="C23">
        <f ca="1">IF('Map and Results'!$B$23=0,0,SQRT(('Map and Results'!$D$23-'Map and Results'!D41)^2+('Map and Results'!$E$23-'Map and Results'!E41)^2))</f>
        <v>150.82583143747286</v>
      </c>
      <c r="D23">
        <f ca="1">IF('Map and Results'!$B$24=0,0,SQRT(('Map and Results'!$D$24-'Map and Results'!D41)^2+('Map and Results'!$E$24-'Map and Results'!E41)^2))</f>
        <v>182.50283599175987</v>
      </c>
      <c r="E23">
        <f ca="1">IF('Map and Results'!$B$25=0,0,SQRT(('Map and Results'!$D$25-'Map and Results'!D41)^2+('Map and Results'!$E$25-'Map and Results'!E41)^2))</f>
        <v>157.07445979869752</v>
      </c>
      <c r="F23">
        <f ca="1">IF('Map and Results'!$B$26=0,0,SQRT(('Map and Results'!$D$26-'Map and Results'!D41)^2+('Map and Results'!$E$26-'Map and Results'!E41)^2))</f>
        <v>123.6522939017549</v>
      </c>
      <c r="G23">
        <f ca="1">IF('Map and Results'!$B$27=0,0,SQRT(('Map and Results'!$D$27-'Map and Results'!$D41)^2+('Map and Results'!$E$27-'Map and Results'!$E41)^2))</f>
        <v>87.651271637025133</v>
      </c>
      <c r="H23">
        <f ca="1">IF('Map and Results'!$B$28=0,0,SQRT(('Map and Results'!$D$28-'Map and Results'!$D41)^2+('Map and Results'!$E$28-'Map and Results'!$E41)^2))</f>
        <v>156.29923206452011</v>
      </c>
      <c r="I23">
        <f ca="1">IF('Map and Results'!$B$29=0,0,SQRT(('Map and Results'!$D$29-'Map and Results'!$D41)^2+('Map and Results'!$E$29-'Map and Results'!$E41)^2))</f>
        <v>103.96306125550588</v>
      </c>
      <c r="J23">
        <f ca="1">IF('Map and Results'!$B$30=0,0,SQRT(('Map and Results'!$D$30-'Map and Results'!$D41)^2+('Map and Results'!$E$30-'Map and Results'!$E41)^2))</f>
        <v>203.04712472743114</v>
      </c>
      <c r="K23">
        <f ca="1">IF('Map and Results'!$B$31=0,0,SQRT(('Map and Results'!$D$31-'Map and Results'!$D41)^2+('Map and Results'!$E$31-'Map and Results'!$E41)^2))</f>
        <v>164.26698012833077</v>
      </c>
      <c r="L23">
        <f ca="1">IF('Map and Results'!$B$32=0,0,SQRT(('Map and Results'!$D$32-'Map and Results'!$D41)^2+('Map and Results'!$E$32-'Map and Results'!$E41)^2))</f>
        <v>99.516928230266075</v>
      </c>
      <c r="M23">
        <f ca="1">IF('Map and Results'!$B$33=0,0,SQRT(('Map and Results'!$D$33-'Map and Results'!$D41)^2+('Map and Results'!$E$33-'Map and Results'!$E41)^2))</f>
        <v>121.73983993124141</v>
      </c>
      <c r="N23">
        <f ca="1">IF('Map and Results'!$B$34=0,0,SQRT(('Map and Results'!$D$34-'Map and Results'!$D41)^2+('Map and Results'!$E$34-'Map and Results'!$E41)^2))</f>
        <v>81.267902874546337</v>
      </c>
      <c r="O23">
        <f ca="1">IF('Map and Results'!$B$35=0,0,SQRT(('Map and Results'!$D$35-'Map and Results'!$D41)^2+('Map and Results'!$E$35-'Map and Results'!$E41)^2))</f>
        <v>107.02870746421303</v>
      </c>
      <c r="P23">
        <f ca="1">IF('Map and Results'!$B$36=0,0,SQRT(('Map and Results'!$D$36-'Map and Results'!$D41)^2+('Map and Results'!$E$36-'Map and Results'!$E41)^2))</f>
        <v>115.14872774377491</v>
      </c>
      <c r="Q23">
        <f ca="1">IF('Map and Results'!$B$37=0,0,SQRT(('Map and Results'!$D$37-'Map and Results'!$D41)^2+('Map and Results'!$E$37-'Map and Results'!$E41)^2))</f>
        <v>111.63308410843426</v>
      </c>
      <c r="R23">
        <f ca="1">IF('Map and Results'!$B$38=0,0,SQRT(('Map and Results'!$D$38-'Map and Results'!$D41)^2+('Map and Results'!$E$38-'Map and Results'!$E41)^2))</f>
        <v>100.37007199505291</v>
      </c>
      <c r="S23">
        <f ca="1">IF('Map and Results'!$B$39=0,0,SQRT(('Map and Results'!$D$39-'Map and Results'!$D41)^2+('Map and Results'!$E$39-'Map and Results'!$E41)^2))</f>
        <v>143.22605698054085</v>
      </c>
      <c r="T23">
        <f ca="1">IF('Map and Results'!$B$40=0,0,SQRT(('Map and Results'!$D$40-'Map and Results'!$D41)^2+('Map and Results'!$E$40-'Map and Results'!$E41)^2))</f>
        <v>197.63412297904742</v>
      </c>
      <c r="U23">
        <f ca="1">IF('Map and Results'!$B$41=0,0,SQRT(('Map and Results'!$D$41-'Map and Results'!$D41)^2+('Map and Results'!$E$41-'Map and Results'!$E41)^2))</f>
        <v>0</v>
      </c>
      <c r="V23">
        <f ca="1">IF('Map and Results'!$B$42=0,0,SQRT(('Map and Results'!$D$42-'Map and Results'!$D41)^2+('Map and Results'!$E$42-'Map and Results'!$E41)^2))</f>
        <v>189.60774344622001</v>
      </c>
      <c r="W23">
        <f ca="1">IF('Map and Results'!$B$43=0,0,SQRT(('Map and Results'!$D$43-'Map and Results'!$D41)^2+('Map and Results'!$E$43-'Map and Results'!$E41)^2))</f>
        <v>58.824222228846182</v>
      </c>
      <c r="X23">
        <f ca="1">IF('Map and Results'!$B$44=0,0,SQRT(('Map and Results'!$D$44-'Map and Results'!$D41)^2+('Map and Results'!$E$44-'Map and Results'!$E41)^2))</f>
        <v>168.23195880253579</v>
      </c>
      <c r="Y23">
        <f ca="1">IF('Map and Results'!$B$45=0,0,SQRT(('Map and Results'!$D$45-'Map and Results'!$D41)^2+('Map and Results'!$E$45-'Map and Results'!$E41)^2))</f>
        <v>180.48291089048331</v>
      </c>
      <c r="Z23">
        <f ca="1">IF('Map and Results'!$B$46=0,0,SQRT(('Map and Results'!$D$46-'Map and Results'!$D41)^2+('Map and Results'!$E$46-'Map and Results'!$E41)^2))</f>
        <v>149.21539196852589</v>
      </c>
      <c r="AA23">
        <f ca="1">IF('Map and Results'!$B$47=0,0,SQRT(('Map and Results'!$D$47-'Map and Results'!$D41)^2+('Map and Results'!$E$47-'Map and Results'!$E41)^2))</f>
        <v>92.968455223454995</v>
      </c>
      <c r="AB23">
        <f ca="1">IF('Map and Results'!$B$48=0,0,SQRT(('Map and Results'!$D$48-'Map and Results'!$D41)^2+('Map and Results'!$E$48-'Map and Results'!$E41)^2))</f>
        <v>0</v>
      </c>
      <c r="AC23">
        <f ca="1">IF('Map and Results'!$B$49=0,0,SQRT(('Map and Results'!$D$49-'Map and Results'!$D41)^2+('Map and Results'!$E$49-'Map and Results'!$E41)^2))</f>
        <v>0</v>
      </c>
      <c r="AD23">
        <f ca="1">IF('Map and Results'!$B$50=0,0,SQRT(('Map and Results'!$D$50-'Map and Results'!$D41)^2+('Map and Results'!$E$50-'Map and Results'!$E41)^2))</f>
        <v>0</v>
      </c>
      <c r="AE23">
        <f ca="1">IF('Map and Results'!$B$51=0,0,SQRT(('Map and Results'!$D$51-'Map and Results'!$D41)^2+('Map and Results'!$E$51-'Map and Results'!$E41)^2))</f>
        <v>0</v>
      </c>
      <c r="AF23">
        <f ca="1">IF('Map and Results'!$B$52=0,0,SQRT(('Map and Results'!$D$52-'Map and Results'!$D41)^2+('Map and Results'!$E$52-'Map and Results'!$E41)^2))</f>
        <v>0</v>
      </c>
      <c r="AG23">
        <f ca="1">IF('Map and Results'!$B$53=0,0,SQRT(('Map and Results'!$D$53-'Map and Results'!$D41)^2+('Map and Results'!$E$53-'Map and Results'!$E41)^2))</f>
        <v>0</v>
      </c>
      <c r="AH23">
        <f ca="1">IF('Map and Results'!$B$54=0,0,SQRT(('Map and Results'!$D$54-'Map and Results'!$D41)^2+('Map and Results'!$E$54-'Map and Results'!$E41)^2))</f>
        <v>0</v>
      </c>
      <c r="AI23">
        <f ca="1">IF('Map and Results'!$B$55=0,0,SQRT(('Map and Results'!$D$55-'Map and Results'!$D41)^2+('Map and Results'!$E$55-'Map and Results'!$E41)^2))</f>
        <v>0</v>
      </c>
      <c r="AJ23">
        <f ca="1">IF('Map and Results'!$B$56=0,0,SQRT(('Map and Results'!$D$56-'Map and Results'!$D41)^2+('Map and Results'!$E$56-'Map and Results'!$E41)^2))</f>
        <v>0</v>
      </c>
      <c r="AK23">
        <f ca="1">IF('Map and Results'!$B$57=0,0,SQRT(('Map and Results'!$D$57-'Map and Results'!$D41)^2+('Map and Results'!$E$57-'Map and Results'!$E41)^2))</f>
        <v>0</v>
      </c>
      <c r="AL23">
        <f ca="1">IF('Map and Results'!$B$58=0,0,SQRT(('Map and Results'!$D$58-'Map and Results'!$D41)^2+('Map and Results'!$E$58-'Map and Results'!$E41)^2))</f>
        <v>0</v>
      </c>
      <c r="AM23">
        <f ca="1">IF('Map and Results'!$B$59=0,0,SQRT(('Map and Results'!$D$59-'Map and Results'!$D41)^2+('Map and Results'!$E$59-'Map and Results'!$E41)^2))</f>
        <v>0</v>
      </c>
      <c r="AN23">
        <f ca="1">IF('Map and Results'!$B$60=0,0,SQRT(('Map and Results'!$D$60-'Map and Results'!$D41)^2+('Map and Results'!$E$60-'Map and Results'!$E41)^2))</f>
        <v>0</v>
      </c>
      <c r="AO23">
        <f ca="1">IF('Map and Results'!$B$61=0,0,SQRT(('Map and Results'!$D$61-'Map and Results'!$D41)^2+('Map and Results'!$E$61-'Map and Results'!$E41)^2))</f>
        <v>0</v>
      </c>
      <c r="AP23">
        <f ca="1">IF('Map and Results'!$B$62=0,0,SQRT(('Map and Results'!$D$62-'Map and Results'!$D41)^2+('Map and Results'!$E$62-'Map and Results'!$E41)^2))</f>
        <v>0</v>
      </c>
      <c r="AQ23">
        <f ca="1">IF('Map and Results'!$B$63=0,0,SQRT(('Map and Results'!$D$63-'Map and Results'!$D41)^2+('Map and Results'!$E$63-'Map and Results'!$E41)^2))</f>
        <v>0</v>
      </c>
      <c r="AR23">
        <f ca="1">IF('Map and Results'!$B$64=0,0,SQRT(('Map and Results'!$D$64-'Map and Results'!$D41)^2+('Map and Results'!$E$64-'Map and Results'!$E41)^2))</f>
        <v>0</v>
      </c>
      <c r="AS23">
        <f ca="1">IF('Map and Results'!$B$65=0,0,SQRT(('Map and Results'!$D$65-'Map and Results'!$D41)^2+('Map and Results'!$E$65-'Map and Results'!$E41)^2))</f>
        <v>0</v>
      </c>
      <c r="AT23">
        <f ca="1">IF('Map and Results'!$B$66=0,0,SQRT(('Map and Results'!$D$66-'Map and Results'!$D41)^2+('Map and Results'!$E$66-'Map and Results'!$E41)^2))</f>
        <v>0</v>
      </c>
      <c r="AU23">
        <f ca="1">IF('Map and Results'!$B$67=0,0,SQRT(('Map and Results'!$D$67-'Map and Results'!$D41)^2+('Map and Results'!$E$67-'Map and Results'!$E41)^2))</f>
        <v>0</v>
      </c>
      <c r="AV23">
        <f ca="1">IF('Map and Results'!$B$68=0,0,SQRT(('Map and Results'!$D$68-'Map and Results'!$D41)^2+('Map and Results'!$E$68-'Map and Results'!$E41)^2))</f>
        <v>0</v>
      </c>
      <c r="AW23">
        <f ca="1">IF('Map and Results'!$B$69=0,0,SQRT(('Map and Results'!$D$69-'Map and Results'!$D41)^2+('Map and Results'!$E$69-'Map and Results'!$E41)^2))</f>
        <v>0</v>
      </c>
      <c r="AX23">
        <f ca="1">IF('Map and Results'!$B$70=0,0,SQRT(('Map and Results'!$D$70-'Map and Results'!$D41)^2+('Map and Results'!$E$70-'Map and Results'!$E41)^2))</f>
        <v>0</v>
      </c>
      <c r="AY23">
        <f ca="1">IF('Map and Results'!$B$71=0,0,SQRT(('Map and Results'!$D$71-'Map and Results'!$D41)^2+('Map and Results'!$E$71-'Map and Results'!$E41)^2))</f>
        <v>0</v>
      </c>
      <c r="AZ23">
        <f ca="1">IF('Map and Results'!$B$72=0,0,SQRT(('Map and Results'!$D$72-'Map and Results'!$D41)^2+('Map and Results'!$E$72-'Map and Results'!$E41)^2))</f>
        <v>0</v>
      </c>
    </row>
    <row r="24" spans="1:52">
      <c r="B24" s="7">
        <v>20</v>
      </c>
      <c r="C24">
        <f ca="1">IF('Map and Results'!$B$23=0,0,SQRT(('Map and Results'!$D$23-'Map and Results'!D42)^2+('Map and Results'!$E$23-'Map and Results'!E42)^2))</f>
        <v>76.384798716680407</v>
      </c>
      <c r="D24">
        <f ca="1">IF('Map and Results'!$B$24=0,0,SQRT(('Map and Results'!$D$24-'Map and Results'!D42)^2+('Map and Results'!$E$24-'Map and Results'!E42)^2))</f>
        <v>67.386408830232156</v>
      </c>
      <c r="E24">
        <f ca="1">IF('Map and Results'!$B$25=0,0,SQRT(('Map and Results'!$D$25-'Map and Results'!D42)^2+('Map and Results'!$E$25-'Map and Results'!E42)^2))</f>
        <v>190.57462132774177</v>
      </c>
      <c r="F24">
        <f ca="1">IF('Map and Results'!$B$26=0,0,SQRT(('Map and Results'!$D$26-'Map and Results'!D42)^2+('Map and Results'!$E$26-'Map and Results'!E42)^2))</f>
        <v>267.21617905102062</v>
      </c>
      <c r="G24">
        <f ca="1">IF('Map and Results'!$B$27=0,0,SQRT(('Map and Results'!$D$27-'Map and Results'!$D42)^2+('Map and Results'!$E$27-'Map and Results'!$E42)^2))</f>
        <v>272.0236505199087</v>
      </c>
      <c r="H24">
        <f ca="1">IF('Map and Results'!$B$28=0,0,SQRT(('Map and Results'!$D$28-'Map and Results'!$D42)^2+('Map and Results'!$E$28-'Map and Results'!$E42)^2))</f>
        <v>168.80940119031087</v>
      </c>
      <c r="I24">
        <f ca="1">IF('Map and Results'!$B$29=0,0,SQRT(('Map and Results'!$D$29-'Map and Results'!$D42)^2+('Map and Results'!$E$29-'Map and Results'!$E42)^2))</f>
        <v>147.88541438612788</v>
      </c>
      <c r="J24">
        <f ca="1">IF('Map and Results'!$B$30=0,0,SQRT(('Map and Results'!$D$30-'Map and Results'!$D42)^2+('Map and Results'!$E$30-'Map and Results'!$E42)^2))</f>
        <v>109.95773353508238</v>
      </c>
      <c r="K24">
        <f ca="1">IF('Map and Results'!$B$31=0,0,SQRT(('Map and Results'!$D$31-'Map and Results'!$D42)^2+('Map and Results'!$E$31-'Map and Results'!$E42)^2))</f>
        <v>106.65556499523483</v>
      </c>
      <c r="L24">
        <f ca="1">IF('Map and Results'!$B$32=0,0,SQRT(('Map and Results'!$D$32-'Map and Results'!$D42)^2+('Map and Results'!$E$32-'Map and Results'!$E42)^2))</f>
        <v>90.238156303631257</v>
      </c>
      <c r="M24">
        <f ca="1">IF('Map and Results'!$B$33=0,0,SQRT(('Map and Results'!$D$33-'Map and Results'!$D42)^2+('Map and Results'!$E$33-'Map and Results'!$E42)^2))</f>
        <v>141.30097101950696</v>
      </c>
      <c r="N24">
        <f ca="1">IF('Map and Results'!$B$34=0,0,SQRT(('Map and Results'!$D$34-'Map and Results'!$D42)^2+('Map and Results'!$E$34-'Map and Results'!$E42)^2))</f>
        <v>210.12785143746927</v>
      </c>
      <c r="O24">
        <f ca="1">IF('Map and Results'!$B$35=0,0,SQRT(('Map and Results'!$D$35-'Map and Results'!$D42)^2+('Map and Results'!$E$35-'Map and Results'!$E42)^2))</f>
        <v>243.98555070220314</v>
      </c>
      <c r="P24">
        <f ca="1">IF('Map and Results'!$B$36=0,0,SQRT(('Map and Results'!$D$36-'Map and Results'!$D42)^2+('Map and Results'!$E$36-'Map and Results'!$E42)^2))</f>
        <v>218.65699902138491</v>
      </c>
      <c r="Q24">
        <f ca="1">IF('Map and Results'!$B$37=0,0,SQRT(('Map and Results'!$D$37-'Map and Results'!$D42)^2+('Map and Results'!$E$37-'Map and Results'!$E42)^2))</f>
        <v>96.724795684293483</v>
      </c>
      <c r="R24">
        <f ca="1">IF('Map and Results'!$B$38=0,0,SQRT(('Map and Results'!$D$38-'Map and Results'!$D42)^2+('Map and Results'!$E$38-'Map and Results'!$E42)^2))</f>
        <v>102.16919002235745</v>
      </c>
      <c r="S24">
        <f ca="1">IF('Map and Results'!$B$39=0,0,SQRT(('Map and Results'!$D$39-'Map and Results'!$D42)^2+('Map and Results'!$E$39-'Map and Results'!$E42)^2))</f>
        <v>48.094662185227257</v>
      </c>
      <c r="T24">
        <f ca="1">IF('Map and Results'!$B$40=0,0,SQRT(('Map and Results'!$D$40-'Map and Results'!$D42)^2+('Map and Results'!$E$40-'Map and Results'!$E42)^2))</f>
        <v>13.381694301029301</v>
      </c>
      <c r="U24">
        <f ca="1">IF('Map and Results'!$B$41=0,0,SQRT(('Map and Results'!$D$41-'Map and Results'!$D42)^2+('Map and Results'!$E$41-'Map and Results'!$E42)^2))</f>
        <v>189.60774344622001</v>
      </c>
      <c r="V24">
        <f ca="1">IF('Map and Results'!$B$42=0,0,SQRT(('Map and Results'!$D$42-'Map and Results'!$D42)^2+('Map and Results'!$E$42-'Map and Results'!$E42)^2))</f>
        <v>0</v>
      </c>
      <c r="W24">
        <f ca="1">IF('Map and Results'!$B$43=0,0,SQRT(('Map and Results'!$D$43-'Map and Results'!$D42)^2+('Map and Results'!$E$43-'Map and Results'!$E42)^2))</f>
        <v>168.93405938494348</v>
      </c>
      <c r="X24">
        <f ca="1">IF('Map and Results'!$B$44=0,0,SQRT(('Map and Results'!$D$44-'Map and Results'!$D42)^2+('Map and Results'!$E$44-'Map and Results'!$E42)^2))</f>
        <v>142.07782714119634</v>
      </c>
      <c r="Y24">
        <f ca="1">IF('Map and Results'!$B$45=0,0,SQRT(('Map and Results'!$D$45-'Map and Results'!$D42)^2+('Map and Results'!$E$45-'Map and Results'!$E42)^2))</f>
        <v>18.809455681689577</v>
      </c>
      <c r="Z24">
        <f ca="1">IF('Map and Results'!$B$46=0,0,SQRT(('Map and Results'!$D$46-'Map and Results'!$D42)^2+('Map and Results'!$E$46-'Map and Results'!$E42)^2))</f>
        <v>86.851780432309809</v>
      </c>
      <c r="AA24">
        <f ca="1">IF('Map and Results'!$B$47=0,0,SQRT(('Map and Results'!$D$47-'Map and Results'!$D42)^2+('Map and Results'!$E$47-'Map and Results'!$E42)^2))</f>
        <v>275.47703630087869</v>
      </c>
      <c r="AB24">
        <f ca="1">IF('Map and Results'!$B$48=0,0,SQRT(('Map and Results'!$D$48-'Map and Results'!$D42)^2+('Map and Results'!$E$48-'Map and Results'!$E42)^2))</f>
        <v>0</v>
      </c>
      <c r="AC24">
        <f ca="1">IF('Map and Results'!$B$49=0,0,SQRT(('Map and Results'!$D$49-'Map and Results'!$D42)^2+('Map and Results'!$E$49-'Map and Results'!$E42)^2))</f>
        <v>0</v>
      </c>
      <c r="AD24">
        <f ca="1">IF('Map and Results'!$B$50=0,0,SQRT(('Map and Results'!$D$50-'Map and Results'!$D42)^2+('Map and Results'!$E$50-'Map and Results'!$E42)^2))</f>
        <v>0</v>
      </c>
      <c r="AE24">
        <f ca="1">IF('Map and Results'!$B$51=0,0,SQRT(('Map and Results'!$D$51-'Map and Results'!$D42)^2+('Map and Results'!$E$51-'Map and Results'!$E42)^2))</f>
        <v>0</v>
      </c>
      <c r="AF24">
        <f ca="1">IF('Map and Results'!$B$52=0,0,SQRT(('Map and Results'!$D$52-'Map and Results'!$D42)^2+('Map and Results'!$E$52-'Map and Results'!$E42)^2))</f>
        <v>0</v>
      </c>
      <c r="AG24">
        <f ca="1">IF('Map and Results'!$B$53=0,0,SQRT(('Map and Results'!$D$53-'Map and Results'!$D42)^2+('Map and Results'!$E$53-'Map and Results'!$E42)^2))</f>
        <v>0</v>
      </c>
      <c r="AH24">
        <f ca="1">IF('Map and Results'!$B$54=0,0,SQRT(('Map and Results'!$D$54-'Map and Results'!$D42)^2+('Map and Results'!$E$54-'Map and Results'!$E42)^2))</f>
        <v>0</v>
      </c>
      <c r="AI24">
        <f ca="1">IF('Map and Results'!$B$55=0,0,SQRT(('Map and Results'!$D$55-'Map and Results'!$D42)^2+('Map and Results'!$E$55-'Map and Results'!$E42)^2))</f>
        <v>0</v>
      </c>
      <c r="AJ24">
        <f ca="1">IF('Map and Results'!$B$56=0,0,SQRT(('Map and Results'!$D$56-'Map and Results'!$D42)^2+('Map and Results'!$E$56-'Map and Results'!$E42)^2))</f>
        <v>0</v>
      </c>
      <c r="AK24">
        <f ca="1">IF('Map and Results'!$B$57=0,0,SQRT(('Map and Results'!$D$57-'Map and Results'!$D42)^2+('Map and Results'!$E$57-'Map and Results'!$E42)^2))</f>
        <v>0</v>
      </c>
      <c r="AL24">
        <f ca="1">IF('Map and Results'!$B$58=0,0,SQRT(('Map and Results'!$D$58-'Map and Results'!$D42)^2+('Map and Results'!$E$58-'Map and Results'!$E42)^2))</f>
        <v>0</v>
      </c>
      <c r="AM24">
        <f ca="1">IF('Map and Results'!$B$59=0,0,SQRT(('Map and Results'!$D$59-'Map and Results'!$D42)^2+('Map and Results'!$E$59-'Map and Results'!$E42)^2))</f>
        <v>0</v>
      </c>
      <c r="AN24">
        <f ca="1">IF('Map and Results'!$B$60=0,0,SQRT(('Map and Results'!$D$60-'Map and Results'!$D42)^2+('Map and Results'!$E$60-'Map and Results'!$E42)^2))</f>
        <v>0</v>
      </c>
      <c r="AO24">
        <f ca="1">IF('Map and Results'!$B$61=0,0,SQRT(('Map and Results'!$D$61-'Map and Results'!$D42)^2+('Map and Results'!$E$61-'Map and Results'!$E42)^2))</f>
        <v>0</v>
      </c>
      <c r="AP24">
        <f ca="1">IF('Map and Results'!$B$62=0,0,SQRT(('Map and Results'!$D$62-'Map and Results'!$D42)^2+('Map and Results'!$E$62-'Map and Results'!$E42)^2))</f>
        <v>0</v>
      </c>
      <c r="AQ24">
        <f ca="1">IF('Map and Results'!$B$63=0,0,SQRT(('Map and Results'!$D$63-'Map and Results'!$D42)^2+('Map and Results'!$E$63-'Map and Results'!$E42)^2))</f>
        <v>0</v>
      </c>
      <c r="AR24">
        <f ca="1">IF('Map and Results'!$B$64=0,0,SQRT(('Map and Results'!$D$64-'Map and Results'!$D42)^2+('Map and Results'!$E$64-'Map and Results'!$E42)^2))</f>
        <v>0</v>
      </c>
      <c r="AS24">
        <f ca="1">IF('Map and Results'!$B$65=0,0,SQRT(('Map and Results'!$D$65-'Map and Results'!$D42)^2+('Map and Results'!$E$65-'Map and Results'!$E42)^2))</f>
        <v>0</v>
      </c>
      <c r="AT24">
        <f ca="1">IF('Map and Results'!$B$66=0,0,SQRT(('Map and Results'!$D$66-'Map and Results'!$D42)^2+('Map and Results'!$E$66-'Map and Results'!$E42)^2))</f>
        <v>0</v>
      </c>
      <c r="AU24">
        <f ca="1">IF('Map and Results'!$B$67=0,0,SQRT(('Map and Results'!$D$67-'Map and Results'!$D42)^2+('Map and Results'!$E$67-'Map and Results'!$E42)^2))</f>
        <v>0</v>
      </c>
      <c r="AV24">
        <f ca="1">IF('Map and Results'!$B$68=0,0,SQRT(('Map and Results'!$D$68-'Map and Results'!$D42)^2+('Map and Results'!$E$68-'Map and Results'!$E42)^2))</f>
        <v>0</v>
      </c>
      <c r="AW24">
        <f ca="1">IF('Map and Results'!$B$69=0,0,SQRT(('Map and Results'!$D$69-'Map and Results'!$D42)^2+('Map and Results'!$E$69-'Map and Results'!$E42)^2))</f>
        <v>0</v>
      </c>
      <c r="AX24">
        <f ca="1">IF('Map and Results'!$B$70=0,0,SQRT(('Map and Results'!$D$70-'Map and Results'!$D42)^2+('Map and Results'!$E$70-'Map and Results'!$E42)^2))</f>
        <v>0</v>
      </c>
      <c r="AY24">
        <f ca="1">IF('Map and Results'!$B$71=0,0,SQRT(('Map and Results'!$D$71-'Map and Results'!$D42)^2+('Map and Results'!$E$71-'Map and Results'!$E42)^2))</f>
        <v>0</v>
      </c>
      <c r="AZ24">
        <f ca="1">IF('Map and Results'!$B$72=0,0,SQRT(('Map and Results'!$D$72-'Map and Results'!$D42)^2+('Map and Results'!$E$72-'Map and Results'!$E42)^2))</f>
        <v>0</v>
      </c>
    </row>
    <row r="25" spans="1:52">
      <c r="B25" s="7">
        <v>21</v>
      </c>
      <c r="C25">
        <f ca="1">IF('Map and Results'!$B$23=0,0,SQRT(('Map and Results'!$D$23-'Map and Results'!D43)^2+('Map and Results'!$E$23-'Map and Results'!E43)^2))</f>
        <v>155.3347792305828</v>
      </c>
      <c r="D25">
        <f ca="1">IF('Map and Results'!$B$24=0,0,SQRT(('Map and Results'!$D$24-'Map and Results'!D43)^2+('Map and Results'!$E$24-'Map and Results'!E43)^2))</f>
        <v>142.61188272351896</v>
      </c>
      <c r="E25">
        <f ca="1">IF('Map and Results'!$B$25=0,0,SQRT(('Map and Results'!$D$25-'Map and Results'!D43)^2+('Map and Results'!$E$25-'Map and Results'!E43)^2))</f>
        <v>98.620223416436644</v>
      </c>
      <c r="F25">
        <f ca="1">IF('Map and Results'!$B$26=0,0,SQRT(('Map and Results'!$D$26-'Map and Results'!D43)^2+('Map and Results'!$E$26-'Map and Results'!E43)^2))</f>
        <v>182.39330719081414</v>
      </c>
      <c r="G25">
        <f ca="1">IF('Map and Results'!$B$27=0,0,SQRT(('Map and Results'!$D$27-'Map and Results'!$D43)^2+('Map and Results'!$E$27-'Map and Results'!$E43)^2))</f>
        <v>139.27655373942571</v>
      </c>
      <c r="H25">
        <f ca="1">IF('Map and Results'!$B$28=0,0,SQRT(('Map and Results'!$D$28-'Map and Results'!$D43)^2+('Map and Results'!$E$28-'Map and Results'!$E43)^2))</f>
        <v>191.32070786920718</v>
      </c>
      <c r="I25">
        <f ca="1">IF('Map and Results'!$B$29=0,0,SQRT(('Map and Results'!$D$29-'Map and Results'!$D43)^2+('Map and Results'!$E$29-'Map and Results'!$E43)^2))</f>
        <v>137.0674044364826</v>
      </c>
      <c r="J25">
        <f ca="1">IF('Map and Results'!$B$30=0,0,SQRT(('Map and Results'!$D$30-'Map and Results'!$D43)^2+('Map and Results'!$E$30-'Map and Results'!$E43)^2))</f>
        <v>153.95526592608039</v>
      </c>
      <c r="K25">
        <f ca="1">IF('Map and Results'!$B$31=0,0,SQRT(('Map and Results'!$D$31-'Map and Results'!$D43)^2+('Map and Results'!$E$31-'Map and Results'!$E43)^2))</f>
        <v>179.21246967342691</v>
      </c>
      <c r="L25">
        <f ca="1">IF('Map and Results'!$B$32=0,0,SQRT(('Map and Results'!$D$32-'Map and Results'!$D43)^2+('Map and Results'!$E$32-'Map and Results'!$E43)^2))</f>
        <v>85.309892048422057</v>
      </c>
      <c r="M25">
        <f ca="1">IF('Map and Results'!$B$33=0,0,SQRT(('Map and Results'!$D$33-'Map and Results'!$D43)^2+('Map and Results'!$E$33-'Map and Results'!$E43)^2))</f>
        <v>65.63610287244596</v>
      </c>
      <c r="N25">
        <f ca="1">IF('Map and Results'!$B$34=0,0,SQRT(('Map and Results'!$D$34-'Map and Results'!$D43)^2+('Map and Results'!$E$34-'Map and Results'!$E43)^2))</f>
        <v>136.54171814983403</v>
      </c>
      <c r="O25">
        <f ca="1">IF('Map and Results'!$B$35=0,0,SQRT(('Map and Results'!$D$35-'Map and Results'!$D43)^2+('Map and Results'!$E$35-'Map and Results'!$E43)^2))</f>
        <v>165.04988674264675</v>
      </c>
      <c r="P25">
        <f ca="1">IF('Map and Results'!$B$36=0,0,SQRT(('Map and Results'!$D$36-'Map and Results'!$D43)^2+('Map and Results'!$E$36-'Map and Results'!$E43)^2))</f>
        <v>168.31746225005134</v>
      </c>
      <c r="Q25">
        <f ca="1">IF('Map and Results'!$B$37=0,0,SQRT(('Map and Results'!$D$37-'Map and Results'!$D43)^2+('Map and Results'!$E$37-'Map and Results'!$E43)^2))</f>
        <v>120.16394386238538</v>
      </c>
      <c r="R25">
        <f ca="1">IF('Map and Results'!$B$38=0,0,SQRT(('Map and Results'!$D$38-'Map and Results'!$D43)^2+('Map and Results'!$E$38-'Map and Results'!$E43)^2))</f>
        <v>108.67715974596146</v>
      </c>
      <c r="S25">
        <f ca="1">IF('Map and Results'!$B$39=0,0,SQRT(('Map and Results'!$D$39-'Map and Results'!$D43)^2+('Map and Results'!$E$39-'Map and Results'!$E43)^2))</f>
        <v>121.03921576049747</v>
      </c>
      <c r="T25">
        <f ca="1">IF('Map and Results'!$B$40=0,0,SQRT(('Map and Results'!$D$40-'Map and Results'!$D43)^2+('Map and Results'!$E$40-'Map and Results'!$E43)^2))</f>
        <v>173.43989958313318</v>
      </c>
      <c r="U25">
        <f ca="1">IF('Map and Results'!$B$41=0,0,SQRT(('Map and Results'!$D$41-'Map and Results'!$D43)^2+('Map and Results'!$E$41-'Map and Results'!$E43)^2))</f>
        <v>58.824222228846182</v>
      </c>
      <c r="V25">
        <f ca="1">IF('Map and Results'!$B$42=0,0,SQRT(('Map and Results'!$D$42-'Map and Results'!$D43)^2+('Map and Results'!$E$42-'Map and Results'!$E43)^2))</f>
        <v>168.93405938494348</v>
      </c>
      <c r="W25">
        <f ca="1">IF('Map and Results'!$B$43=0,0,SQRT(('Map and Results'!$D$43-'Map and Results'!$D43)^2+('Map and Results'!$E$43-'Map and Results'!$E43)^2))</f>
        <v>0</v>
      </c>
      <c r="X25">
        <f ca="1">IF('Map and Results'!$B$44=0,0,SQRT(('Map and Results'!$D$44-'Map and Results'!$D43)^2+('Map and Results'!$E$44-'Map and Results'!$E43)^2))</f>
        <v>193.89508478250249</v>
      </c>
      <c r="Y25">
        <f ca="1">IF('Map and Results'!$B$45=0,0,SQRT(('Map and Results'!$D$45-'Map and Results'!$D43)^2+('Map and Results'!$E$45-'Map and Results'!$E43)^2))</f>
        <v>165.44702232749094</v>
      </c>
      <c r="Z25">
        <f ca="1">IF('Map and Results'!$B$46=0,0,SQRT(('Map and Results'!$D$46-'Map and Results'!$D43)^2+('Map and Results'!$E$46-'Map and Results'!$E43)^2))</f>
        <v>157.74779606173064</v>
      </c>
      <c r="AA25">
        <f ca="1">IF('Map and Results'!$B$47=0,0,SQRT(('Map and Results'!$D$47-'Map and Results'!$D43)^2+('Map and Results'!$E$47-'Map and Results'!$E43)^2))</f>
        <v>111.5207383102706</v>
      </c>
      <c r="AB25">
        <f ca="1">IF('Map and Results'!$B$48=0,0,SQRT(('Map and Results'!$D$48-'Map and Results'!$D43)^2+('Map and Results'!$E$48-'Map and Results'!$E43)^2))</f>
        <v>0</v>
      </c>
      <c r="AC25">
        <f ca="1">IF('Map and Results'!$B$49=0,0,SQRT(('Map and Results'!$D$49-'Map and Results'!$D43)^2+('Map and Results'!$E$49-'Map and Results'!$E43)^2))</f>
        <v>0</v>
      </c>
      <c r="AD25">
        <f ca="1">IF('Map and Results'!$B$50=0,0,SQRT(('Map and Results'!$D$50-'Map and Results'!$D43)^2+('Map and Results'!$E$50-'Map and Results'!$E43)^2))</f>
        <v>0</v>
      </c>
      <c r="AE25">
        <f ca="1">IF('Map and Results'!$B$51=0,0,SQRT(('Map and Results'!$D$51-'Map and Results'!$D43)^2+('Map and Results'!$E$51-'Map and Results'!$E43)^2))</f>
        <v>0</v>
      </c>
      <c r="AF25">
        <f ca="1">IF('Map and Results'!$B$52=0,0,SQRT(('Map and Results'!$D$52-'Map and Results'!$D43)^2+('Map and Results'!$E$52-'Map and Results'!$E43)^2))</f>
        <v>0</v>
      </c>
      <c r="AG25">
        <f ca="1">IF('Map and Results'!$B$53=0,0,SQRT(('Map and Results'!$D$53-'Map and Results'!$D43)^2+('Map and Results'!$E$53-'Map and Results'!$E43)^2))</f>
        <v>0</v>
      </c>
      <c r="AH25">
        <f ca="1">IF('Map and Results'!$B$54=0,0,SQRT(('Map and Results'!$D$54-'Map and Results'!$D43)^2+('Map and Results'!$E$54-'Map and Results'!$E43)^2))</f>
        <v>0</v>
      </c>
      <c r="AI25">
        <f ca="1">IF('Map and Results'!$B$55=0,0,SQRT(('Map and Results'!$D$55-'Map and Results'!$D43)^2+('Map and Results'!$E$55-'Map and Results'!$E43)^2))</f>
        <v>0</v>
      </c>
      <c r="AJ25">
        <f ca="1">IF('Map and Results'!$B$56=0,0,SQRT(('Map and Results'!$D$56-'Map and Results'!$D43)^2+('Map and Results'!$E$56-'Map and Results'!$E43)^2))</f>
        <v>0</v>
      </c>
      <c r="AK25">
        <f ca="1">IF('Map and Results'!$B$57=0,0,SQRT(('Map and Results'!$D$57-'Map and Results'!$D43)^2+('Map and Results'!$E$57-'Map and Results'!$E43)^2))</f>
        <v>0</v>
      </c>
      <c r="AL25">
        <f ca="1">IF('Map and Results'!$B$58=0,0,SQRT(('Map and Results'!$D$58-'Map and Results'!$D43)^2+('Map and Results'!$E$58-'Map and Results'!$E43)^2))</f>
        <v>0</v>
      </c>
      <c r="AM25">
        <f ca="1">IF('Map and Results'!$B$59=0,0,SQRT(('Map and Results'!$D$59-'Map and Results'!$D43)^2+('Map and Results'!$E$59-'Map and Results'!$E43)^2))</f>
        <v>0</v>
      </c>
      <c r="AN25">
        <f ca="1">IF('Map and Results'!$B$60=0,0,SQRT(('Map and Results'!$D$60-'Map and Results'!$D43)^2+('Map and Results'!$E$60-'Map and Results'!$E43)^2))</f>
        <v>0</v>
      </c>
      <c r="AO25">
        <f ca="1">IF('Map and Results'!$B$61=0,0,SQRT(('Map and Results'!$D$61-'Map and Results'!$D43)^2+('Map and Results'!$E$61-'Map and Results'!$E43)^2))</f>
        <v>0</v>
      </c>
      <c r="AP25">
        <f ca="1">IF('Map and Results'!$B$62=0,0,SQRT(('Map and Results'!$D$62-'Map and Results'!$D43)^2+('Map and Results'!$E$62-'Map and Results'!$E43)^2))</f>
        <v>0</v>
      </c>
      <c r="AQ25">
        <f ca="1">IF('Map and Results'!$B$63=0,0,SQRT(('Map and Results'!$D$63-'Map and Results'!$D43)^2+('Map and Results'!$E$63-'Map and Results'!$E43)^2))</f>
        <v>0</v>
      </c>
      <c r="AR25">
        <f ca="1">IF('Map and Results'!$B$64=0,0,SQRT(('Map and Results'!$D$64-'Map and Results'!$D43)^2+('Map and Results'!$E$64-'Map and Results'!$E43)^2))</f>
        <v>0</v>
      </c>
      <c r="AS25">
        <f ca="1">IF('Map and Results'!$B$65=0,0,SQRT(('Map and Results'!$D$65-'Map and Results'!$D43)^2+('Map and Results'!$E$65-'Map and Results'!$E43)^2))</f>
        <v>0</v>
      </c>
      <c r="AT25">
        <f ca="1">IF('Map and Results'!$B$66=0,0,SQRT(('Map and Results'!$D$66-'Map and Results'!$D43)^2+('Map and Results'!$E$66-'Map and Results'!$E43)^2))</f>
        <v>0</v>
      </c>
      <c r="AU25">
        <f ca="1">IF('Map and Results'!$B$67=0,0,SQRT(('Map and Results'!$D$67-'Map and Results'!$D43)^2+('Map and Results'!$E$67-'Map and Results'!$E43)^2))</f>
        <v>0</v>
      </c>
      <c r="AV25">
        <f ca="1">IF('Map and Results'!$B$68=0,0,SQRT(('Map and Results'!$D$68-'Map and Results'!$D43)^2+('Map and Results'!$E$68-'Map and Results'!$E43)^2))</f>
        <v>0</v>
      </c>
      <c r="AW25">
        <f ca="1">IF('Map and Results'!$B$69=0,0,SQRT(('Map and Results'!$D$69-'Map and Results'!$D43)^2+('Map and Results'!$E$69-'Map and Results'!$E43)^2))</f>
        <v>0</v>
      </c>
      <c r="AX25">
        <f ca="1">IF('Map and Results'!$B$70=0,0,SQRT(('Map and Results'!$D$70-'Map and Results'!$D43)^2+('Map and Results'!$E$70-'Map and Results'!$E43)^2))</f>
        <v>0</v>
      </c>
      <c r="AY25">
        <f ca="1">IF('Map and Results'!$B$71=0,0,SQRT(('Map and Results'!$D$71-'Map and Results'!$D43)^2+('Map and Results'!$E$71-'Map and Results'!$E43)^2))</f>
        <v>0</v>
      </c>
      <c r="AZ25">
        <f ca="1">IF('Map and Results'!$B$72=0,0,SQRT(('Map and Results'!$D$72-'Map and Results'!$D43)^2+('Map and Results'!$E$72-'Map and Results'!$E43)^2))</f>
        <v>0</v>
      </c>
    </row>
    <row r="26" spans="1:52">
      <c r="B26" s="7">
        <v>22</v>
      </c>
      <c r="C26">
        <f ca="1">IF('Map and Results'!$B$23=0,0,SQRT(('Map and Results'!$D$23-'Map and Results'!D44)^2+('Map and Results'!$E$23-'Map and Results'!E44)^2))</f>
        <v>68.147798312319523</v>
      </c>
      <c r="D26">
        <f ca="1">IF('Map and Results'!$B$24=0,0,SQRT(('Map and Results'!$D$24-'Map and Results'!D44)^2+('Map and Results'!$E$24-'Map and Results'!E44)^2))</f>
        <v>194.11113569918837</v>
      </c>
      <c r="E26">
        <f ca="1">IF('Map and Results'!$B$25=0,0,SQRT(('Map and Results'!$D$25-'Map and Results'!D44)^2+('Map and Results'!$E$25-'Map and Results'!E44)^2))</f>
        <v>270.12608885764342</v>
      </c>
      <c r="F26">
        <f ca="1">IF('Map and Results'!$B$26=0,0,SQRT(('Map and Results'!$D$26-'Map and Results'!D44)^2+('Map and Results'!$E$26-'Map and Results'!E44)^2))</f>
        <v>169.67289035974676</v>
      </c>
      <c r="G26">
        <f ca="1">IF('Map and Results'!$B$27=0,0,SQRT(('Map and Results'!$D$27-'Map and Results'!$D44)^2+('Map and Results'!$E$27-'Map and Results'!$E44)^2))</f>
        <v>214.28191082171767</v>
      </c>
      <c r="H26">
        <f ca="1">IF('Map and Results'!$B$28=0,0,SQRT(('Map and Results'!$D$28-'Map and Results'!$D44)^2+('Map and Results'!$E$28-'Map and Results'!$E44)^2))</f>
        <v>33.680242208832553</v>
      </c>
      <c r="I26">
        <f ca="1">IF('Map and Results'!$B$29=0,0,SQRT(('Map and Results'!$D$29-'Map and Results'!$D44)^2+('Map and Results'!$E$29-'Map and Results'!$E44)^2))</f>
        <v>65.117858322569887</v>
      </c>
      <c r="J26">
        <f ca="1">IF('Map and Results'!$B$30=0,0,SQRT(('Map and Results'!$D$30-'Map and Results'!$D44)^2+('Map and Results'!$E$30-'Map and Results'!$E44)^2))</f>
        <v>236.71029648002136</v>
      </c>
      <c r="K26">
        <f ca="1">IF('Map and Results'!$B$31=0,0,SQRT(('Map and Results'!$D$31-'Map and Results'!$D44)^2+('Map and Results'!$E$31-'Map and Results'!$E44)^2))</f>
        <v>35.476170115300384</v>
      </c>
      <c r="L26">
        <f ca="1">IF('Map and Results'!$B$32=0,0,SQRT(('Map and Results'!$D$32-'Map and Results'!$D44)^2+('Map and Results'!$E$32-'Map and Results'!$E44)^2))</f>
        <v>126.49676125933254</v>
      </c>
      <c r="M26">
        <f ca="1">IF('Map and Results'!$B$33=0,0,SQRT(('Map and Results'!$D$33-'Map and Results'!$D44)^2+('Map and Results'!$E$33-'Map and Results'!$E44)^2))</f>
        <v>215.18057293864987</v>
      </c>
      <c r="N26">
        <f ca="1">IF('Map and Results'!$B$34=0,0,SQRT(('Map and Results'!$D$34-'Map and Results'!$D44)^2+('Map and Results'!$E$34-'Map and Results'!$E44)^2))</f>
        <v>127.04475754743328</v>
      </c>
      <c r="O26">
        <f ca="1">IF('Map and Results'!$B$35=0,0,SQRT(('Map and Results'!$D$35-'Map and Results'!$D44)^2+('Map and Results'!$E$35-'Map and Results'!$E44)^2))</f>
        <v>149.45177088551713</v>
      </c>
      <c r="P26">
        <f ca="1">IF('Map and Results'!$B$36=0,0,SQRT(('Map and Results'!$D$36-'Map and Results'!$D44)^2+('Map and Results'!$E$36-'Map and Results'!$E44)^2))</f>
        <v>112.70626165043737</v>
      </c>
      <c r="Q26">
        <f ca="1">IF('Map and Results'!$B$37=0,0,SQRT(('Map and Results'!$D$37-'Map and Results'!$D44)^2+('Map and Results'!$E$37-'Map and Results'!$E44)^2))</f>
        <v>79.693120735339491</v>
      </c>
      <c r="R26">
        <f ca="1">IF('Map and Results'!$B$38=0,0,SQRT(('Map and Results'!$D$38-'Map and Results'!$D44)^2+('Map and Results'!$E$38-'Map and Results'!$E44)^2))</f>
        <v>88.902476847910279</v>
      </c>
      <c r="S26">
        <f ca="1">IF('Map and Results'!$B$39=0,0,SQRT(('Map and Results'!$D$39-'Map and Results'!$D44)^2+('Map and Results'!$E$39-'Map and Results'!$E44)^2))</f>
        <v>135.33492372881685</v>
      </c>
      <c r="T26">
        <f ca="1">IF('Map and Results'!$B$40=0,0,SQRT(('Map and Results'!$D$40-'Map and Results'!$D44)^2+('Map and Results'!$E$40-'Map and Results'!$E44)^2))</f>
        <v>155.42748408786974</v>
      </c>
      <c r="U26">
        <f ca="1">IF('Map and Results'!$B$41=0,0,SQRT(('Map and Results'!$D$41-'Map and Results'!$D44)^2+('Map and Results'!$E$41-'Map and Results'!$E44)^2))</f>
        <v>168.23195880253579</v>
      </c>
      <c r="V26">
        <f ca="1">IF('Map and Results'!$B$42=0,0,SQRT(('Map and Results'!$D$42-'Map and Results'!$D44)^2+('Map and Results'!$E$42-'Map and Results'!$E44)^2))</f>
        <v>142.07782714119634</v>
      </c>
      <c r="W26">
        <f ca="1">IF('Map and Results'!$B$43=0,0,SQRT(('Map and Results'!$D$43-'Map and Results'!$D44)^2+('Map and Results'!$E$43-'Map and Results'!$E44)^2))</f>
        <v>193.89508478250249</v>
      </c>
      <c r="X26">
        <f ca="1">IF('Map and Results'!$B$44=0,0,SQRT(('Map and Results'!$D$44-'Map and Results'!$D44)^2+('Map and Results'!$E$44-'Map and Results'!$E44)^2))</f>
        <v>0</v>
      </c>
      <c r="Y26">
        <f ca="1">IF('Map and Results'!$B$45=0,0,SQRT(('Map and Results'!$D$45-'Map and Results'!$D44)^2+('Map and Results'!$E$45-'Map and Results'!$E44)^2))</f>
        <v>123.26898257964758</v>
      </c>
      <c r="Z26">
        <f ca="1">IF('Map and Results'!$B$46=0,0,SQRT(('Map and Results'!$D$46-'Map and Results'!$D44)^2+('Map and Results'!$E$46-'Map and Results'!$E44)^2))</f>
        <v>57.927039096906505</v>
      </c>
      <c r="AA26">
        <f ca="1">IF('Map and Results'!$B$47=0,0,SQRT(('Map and Results'!$D$47-'Map and Results'!$D44)^2+('Map and Results'!$E$47-'Map and Results'!$E44)^2))</f>
        <v>257.95622444450464</v>
      </c>
      <c r="AB26">
        <f ca="1">IF('Map and Results'!$B$48=0,0,SQRT(('Map and Results'!$D$48-'Map and Results'!$D44)^2+('Map and Results'!$E$48-'Map and Results'!$E44)^2))</f>
        <v>0</v>
      </c>
      <c r="AC26">
        <f ca="1">IF('Map and Results'!$B$49=0,0,SQRT(('Map and Results'!$D$49-'Map and Results'!$D44)^2+('Map and Results'!$E$49-'Map and Results'!$E44)^2))</f>
        <v>0</v>
      </c>
      <c r="AD26">
        <f ca="1">IF('Map and Results'!$B$50=0,0,SQRT(('Map and Results'!$D$50-'Map and Results'!$D44)^2+('Map and Results'!$E$50-'Map and Results'!$E44)^2))</f>
        <v>0</v>
      </c>
      <c r="AE26">
        <f ca="1">IF('Map and Results'!$B$51=0,0,SQRT(('Map and Results'!$D$51-'Map and Results'!$D44)^2+('Map and Results'!$E$51-'Map and Results'!$E44)^2))</f>
        <v>0</v>
      </c>
      <c r="AF26">
        <f ca="1">IF('Map and Results'!$B$52=0,0,SQRT(('Map and Results'!$D$52-'Map and Results'!$D44)^2+('Map and Results'!$E$52-'Map and Results'!$E44)^2))</f>
        <v>0</v>
      </c>
      <c r="AG26">
        <f ca="1">IF('Map and Results'!$B$53=0,0,SQRT(('Map and Results'!$D$53-'Map and Results'!$D44)^2+('Map and Results'!$E$53-'Map and Results'!$E44)^2))</f>
        <v>0</v>
      </c>
      <c r="AH26">
        <f ca="1">IF('Map and Results'!$B$54=0,0,SQRT(('Map and Results'!$D$54-'Map and Results'!$D44)^2+('Map and Results'!$E$54-'Map and Results'!$E44)^2))</f>
        <v>0</v>
      </c>
      <c r="AI26">
        <f ca="1">IF('Map and Results'!$B$55=0,0,SQRT(('Map and Results'!$D$55-'Map and Results'!$D44)^2+('Map and Results'!$E$55-'Map and Results'!$E44)^2))</f>
        <v>0</v>
      </c>
      <c r="AJ26">
        <f ca="1">IF('Map and Results'!$B$56=0,0,SQRT(('Map and Results'!$D$56-'Map and Results'!$D44)^2+('Map and Results'!$E$56-'Map and Results'!$E44)^2))</f>
        <v>0</v>
      </c>
      <c r="AK26">
        <f ca="1">IF('Map and Results'!$B$57=0,0,SQRT(('Map and Results'!$D$57-'Map and Results'!$D44)^2+('Map and Results'!$E$57-'Map and Results'!$E44)^2))</f>
        <v>0</v>
      </c>
      <c r="AL26">
        <f ca="1">IF('Map and Results'!$B$58=0,0,SQRT(('Map and Results'!$D$58-'Map and Results'!$D44)^2+('Map and Results'!$E$58-'Map and Results'!$E44)^2))</f>
        <v>0</v>
      </c>
      <c r="AM26">
        <f ca="1">IF('Map and Results'!$B$59=0,0,SQRT(('Map and Results'!$D$59-'Map and Results'!$D44)^2+('Map and Results'!$E$59-'Map and Results'!$E44)^2))</f>
        <v>0</v>
      </c>
      <c r="AN26">
        <f ca="1">IF('Map and Results'!$B$60=0,0,SQRT(('Map and Results'!$D$60-'Map and Results'!$D44)^2+('Map and Results'!$E$60-'Map and Results'!$E44)^2))</f>
        <v>0</v>
      </c>
      <c r="AO26">
        <f ca="1">IF('Map and Results'!$B$61=0,0,SQRT(('Map and Results'!$D$61-'Map and Results'!$D44)^2+('Map and Results'!$E$61-'Map and Results'!$E44)^2))</f>
        <v>0</v>
      </c>
      <c r="AP26">
        <f ca="1">IF('Map and Results'!$B$62=0,0,SQRT(('Map and Results'!$D$62-'Map and Results'!$D44)^2+('Map and Results'!$E$62-'Map and Results'!$E44)^2))</f>
        <v>0</v>
      </c>
      <c r="AQ26">
        <f ca="1">IF('Map and Results'!$B$63=0,0,SQRT(('Map and Results'!$D$63-'Map and Results'!$D44)^2+('Map and Results'!$E$63-'Map and Results'!$E44)^2))</f>
        <v>0</v>
      </c>
      <c r="AR26">
        <f ca="1">IF('Map and Results'!$B$64=0,0,SQRT(('Map and Results'!$D$64-'Map and Results'!$D44)^2+('Map and Results'!$E$64-'Map and Results'!$E44)^2))</f>
        <v>0</v>
      </c>
      <c r="AS26">
        <f ca="1">IF('Map and Results'!$B$65=0,0,SQRT(('Map and Results'!$D$65-'Map and Results'!$D44)^2+('Map and Results'!$E$65-'Map and Results'!$E44)^2))</f>
        <v>0</v>
      </c>
      <c r="AT26">
        <f ca="1">IF('Map and Results'!$B$66=0,0,SQRT(('Map and Results'!$D$66-'Map and Results'!$D44)^2+('Map and Results'!$E$66-'Map and Results'!$E44)^2))</f>
        <v>0</v>
      </c>
      <c r="AU26">
        <f ca="1">IF('Map and Results'!$B$67=0,0,SQRT(('Map and Results'!$D$67-'Map and Results'!$D44)^2+('Map and Results'!$E$67-'Map and Results'!$E44)^2))</f>
        <v>0</v>
      </c>
      <c r="AV26">
        <f ca="1">IF('Map and Results'!$B$68=0,0,SQRT(('Map and Results'!$D$68-'Map and Results'!$D44)^2+('Map and Results'!$E$68-'Map and Results'!$E44)^2))</f>
        <v>0</v>
      </c>
      <c r="AW26">
        <f ca="1">IF('Map and Results'!$B$69=0,0,SQRT(('Map and Results'!$D$69-'Map and Results'!$D44)^2+('Map and Results'!$E$69-'Map and Results'!$E44)^2))</f>
        <v>0</v>
      </c>
      <c r="AX26">
        <f ca="1">IF('Map and Results'!$B$70=0,0,SQRT(('Map and Results'!$D$70-'Map and Results'!$D44)^2+('Map and Results'!$E$70-'Map and Results'!$E44)^2))</f>
        <v>0</v>
      </c>
      <c r="AY26">
        <f ca="1">IF('Map and Results'!$B$71=0,0,SQRT(('Map and Results'!$D$71-'Map and Results'!$D44)^2+('Map and Results'!$E$71-'Map and Results'!$E44)^2))</f>
        <v>0</v>
      </c>
      <c r="AZ26">
        <f ca="1">IF('Map and Results'!$B$72=0,0,SQRT(('Map and Results'!$D$72-'Map and Results'!$D44)^2+('Map and Results'!$E$72-'Map and Results'!$E44)^2))</f>
        <v>0</v>
      </c>
    </row>
    <row r="27" spans="1:52">
      <c r="B27" s="7">
        <v>23</v>
      </c>
      <c r="C27">
        <f ca="1">IF('Map and Results'!$B$23=0,0,SQRT(('Map and Results'!$D$23-'Map and Results'!D45)^2+('Map and Results'!$E$23-'Map and Results'!E45)^2))</f>
        <v>57.920256503277912</v>
      </c>
      <c r="D27">
        <f ca="1">IF('Map and Results'!$B$24=0,0,SQRT(('Map and Results'!$D$24-'Map and Results'!D45)^2+('Map and Results'!$E$24-'Map and Results'!E45)^2))</f>
        <v>81.21184425541793</v>
      </c>
      <c r="E27">
        <f ca="1">IF('Map and Results'!$B$25=0,0,SQRT(('Map and Results'!$D$25-'Map and Results'!D45)^2+('Map and Results'!$E$25-'Map and Results'!E45)^2))</f>
        <v>196.9789068925102</v>
      </c>
      <c r="F27">
        <f ca="1">IF('Map and Results'!$B$26=0,0,SQRT(('Map and Results'!$D$26-'Map and Results'!D45)^2+('Map and Results'!$E$26-'Map and Results'!E45)^2))</f>
        <v>251.79729028089585</v>
      </c>
      <c r="G27">
        <f ca="1">IF('Map and Results'!$B$27=0,0,SQRT(('Map and Results'!$D$27-'Map and Results'!$D45)^2+('Map and Results'!$E$27-'Map and Results'!$E45)^2))</f>
        <v>260.578082598945</v>
      </c>
      <c r="H27">
        <f ca="1">IF('Map and Results'!$B$28=0,0,SQRT(('Map and Results'!$D$28-'Map and Results'!$D45)^2+('Map and Results'!$E$28-'Map and Results'!$E45)^2))</f>
        <v>150.16471277762747</v>
      </c>
      <c r="I27">
        <f ca="1">IF('Map and Results'!$B$29=0,0,SQRT(('Map and Results'!$D$29-'Map and Results'!$D45)^2+('Map and Results'!$E$29-'Map and Results'!$E45)^2))</f>
        <v>131.14661051852869</v>
      </c>
      <c r="J27">
        <f ca="1">IF('Map and Results'!$B$30=0,0,SQRT(('Map and Results'!$D$30-'Map and Results'!$D45)^2+('Map and Results'!$E$30-'Map and Results'!$E45)^2))</f>
        <v>124.77625790357692</v>
      </c>
      <c r="K27">
        <f ca="1">IF('Map and Results'!$B$31=0,0,SQRT(('Map and Results'!$D$31-'Map and Results'!$D45)^2+('Map and Results'!$E$31-'Map and Results'!$E45)^2))</f>
        <v>87.852355820089556</v>
      </c>
      <c r="L27">
        <f ca="1">IF('Map and Results'!$B$32=0,0,SQRT(('Map and Results'!$D$32-'Map and Results'!$D45)^2+('Map and Results'!$E$32-'Map and Results'!$E45)^2))</f>
        <v>82.718710972294886</v>
      </c>
      <c r="M27">
        <f ca="1">IF('Map and Results'!$B$33=0,0,SQRT(('Map and Results'!$D$33-'Map and Results'!$D45)^2+('Map and Results'!$E$33-'Map and Results'!$E45)^2))</f>
        <v>145.23968161043368</v>
      </c>
      <c r="N27">
        <f ca="1">IF('Map and Results'!$B$34=0,0,SQRT(('Map and Results'!$D$34-'Map and Results'!$D45)^2+('Map and Results'!$E$34-'Map and Results'!$E45)^2))</f>
        <v>195.1707197086032</v>
      </c>
      <c r="O27">
        <f ca="1">IF('Map and Results'!$B$35=0,0,SQRT(('Map and Results'!$D$35-'Map and Results'!$D45)^2+('Map and Results'!$E$35-'Map and Results'!$E45)^2))</f>
        <v>228.57806935277281</v>
      </c>
      <c r="P27">
        <f ca="1">IF('Map and Results'!$B$36=0,0,SQRT(('Map and Results'!$D$36-'Map and Results'!$D45)^2+('Map and Results'!$E$36-'Map and Results'!$E45)^2))</f>
        <v>202.03067715643647</v>
      </c>
      <c r="Q27">
        <f ca="1">IF('Map and Results'!$B$37=0,0,SQRT(('Map and Results'!$D$37-'Map and Results'!$D45)^2+('Map and Results'!$E$37-'Map and Results'!$E45)^2))</f>
        <v>81.392332531582412</v>
      </c>
      <c r="R27">
        <f ca="1">IF('Map and Results'!$B$38=0,0,SQRT(('Map and Results'!$D$38-'Map and Results'!$D45)^2+('Map and Results'!$E$38-'Map and Results'!$E45)^2))</f>
        <v>88.127534223813058</v>
      </c>
      <c r="S27">
        <f ca="1">IF('Map and Results'!$B$39=0,0,SQRT(('Map and Results'!$D$39-'Map and Results'!$D45)^2+('Map and Results'!$E$39-'Map and Results'!$E45)^2))</f>
        <v>45.826920120955187</v>
      </c>
      <c r="T27">
        <f ca="1">IF('Map and Results'!$B$40=0,0,SQRT(('Map and Results'!$D$40-'Map and Results'!$D45)^2+('Map and Results'!$E$40-'Map and Results'!$E45)^2))</f>
        <v>32.174691810463209</v>
      </c>
      <c r="U27">
        <f ca="1">IF('Map and Results'!$B$41=0,0,SQRT(('Map and Results'!$D$41-'Map and Results'!$D45)^2+('Map and Results'!$E$41-'Map and Results'!$E45)^2))</f>
        <v>180.48291089048331</v>
      </c>
      <c r="V27">
        <f ca="1">IF('Map and Results'!$B$42=0,0,SQRT(('Map and Results'!$D$42-'Map and Results'!$D45)^2+('Map and Results'!$E$42-'Map and Results'!$E45)^2))</f>
        <v>18.809455681689577</v>
      </c>
      <c r="W27">
        <f ca="1">IF('Map and Results'!$B$43=0,0,SQRT(('Map and Results'!$D$43-'Map and Results'!$D45)^2+('Map and Results'!$E$43-'Map and Results'!$E45)^2))</f>
        <v>165.44702232749094</v>
      </c>
      <c r="X27">
        <f ca="1">IF('Map and Results'!$B$44=0,0,SQRT(('Map and Results'!$D$44-'Map and Results'!$D45)^2+('Map and Results'!$E$44-'Map and Results'!$E45)^2))</f>
        <v>123.26898257964758</v>
      </c>
      <c r="Y27">
        <f ca="1">IF('Map and Results'!$B$45=0,0,SQRT(('Map and Results'!$D$45-'Map and Results'!$D45)^2+('Map and Results'!$E$45-'Map and Results'!$E45)^2))</f>
        <v>0</v>
      </c>
      <c r="Z27">
        <f ca="1">IF('Map and Results'!$B$46=0,0,SQRT(('Map and Results'!$D$46-'Map and Results'!$D45)^2+('Map and Results'!$E$46-'Map and Results'!$E45)^2))</f>
        <v>68.311502485838218</v>
      </c>
      <c r="AA27">
        <f ca="1">IF('Map and Results'!$B$47=0,0,SQRT(('Map and Results'!$D$47-'Map and Results'!$D45)^2+('Map and Results'!$E$47-'Map and Results'!$E45)^2))</f>
        <v>268.81166155545748</v>
      </c>
      <c r="AB27">
        <f ca="1">IF('Map and Results'!$B$48=0,0,SQRT(('Map and Results'!$D$48-'Map and Results'!$D45)^2+('Map and Results'!$E$48-'Map and Results'!$E45)^2))</f>
        <v>0</v>
      </c>
      <c r="AC27">
        <f ca="1">IF('Map and Results'!$B$49=0,0,SQRT(('Map and Results'!$D$49-'Map and Results'!$D45)^2+('Map and Results'!$E$49-'Map and Results'!$E45)^2))</f>
        <v>0</v>
      </c>
      <c r="AD27">
        <f ca="1">IF('Map and Results'!$B$50=0,0,SQRT(('Map and Results'!$D$50-'Map and Results'!$D45)^2+('Map and Results'!$E$50-'Map and Results'!$E45)^2))</f>
        <v>0</v>
      </c>
      <c r="AE27">
        <f ca="1">IF('Map and Results'!$B$51=0,0,SQRT(('Map and Results'!$D$51-'Map and Results'!$D45)^2+('Map and Results'!$E$51-'Map and Results'!$E45)^2))</f>
        <v>0</v>
      </c>
      <c r="AF27">
        <f ca="1">IF('Map and Results'!$B$52=0,0,SQRT(('Map and Results'!$D$52-'Map and Results'!$D45)^2+('Map and Results'!$E$52-'Map and Results'!$E45)^2))</f>
        <v>0</v>
      </c>
      <c r="AG27">
        <f ca="1">IF('Map and Results'!$B$53=0,0,SQRT(('Map and Results'!$D$53-'Map and Results'!$D45)^2+('Map and Results'!$E$53-'Map and Results'!$E45)^2))</f>
        <v>0</v>
      </c>
      <c r="AH27">
        <f ca="1">IF('Map and Results'!$B$54=0,0,SQRT(('Map and Results'!$D$54-'Map and Results'!$D45)^2+('Map and Results'!$E$54-'Map and Results'!$E45)^2))</f>
        <v>0</v>
      </c>
      <c r="AI27">
        <f ca="1">IF('Map and Results'!$B$55=0,0,SQRT(('Map and Results'!$D$55-'Map and Results'!$D45)^2+('Map and Results'!$E$55-'Map and Results'!$E45)^2))</f>
        <v>0</v>
      </c>
      <c r="AJ27">
        <f ca="1">IF('Map and Results'!$B$56=0,0,SQRT(('Map and Results'!$D$56-'Map and Results'!$D45)^2+('Map and Results'!$E$56-'Map and Results'!$E45)^2))</f>
        <v>0</v>
      </c>
      <c r="AK27">
        <f ca="1">IF('Map and Results'!$B$57=0,0,SQRT(('Map and Results'!$D$57-'Map and Results'!$D45)^2+('Map and Results'!$E$57-'Map and Results'!$E45)^2))</f>
        <v>0</v>
      </c>
      <c r="AL27">
        <f ca="1">IF('Map and Results'!$B$58=0,0,SQRT(('Map and Results'!$D$58-'Map and Results'!$D45)^2+('Map and Results'!$E$58-'Map and Results'!$E45)^2))</f>
        <v>0</v>
      </c>
      <c r="AM27">
        <f ca="1">IF('Map and Results'!$B$59=0,0,SQRT(('Map and Results'!$D$59-'Map and Results'!$D45)^2+('Map and Results'!$E$59-'Map and Results'!$E45)^2))</f>
        <v>0</v>
      </c>
      <c r="AN27">
        <f ca="1">IF('Map and Results'!$B$60=0,0,SQRT(('Map and Results'!$D$60-'Map and Results'!$D45)^2+('Map and Results'!$E$60-'Map and Results'!$E45)^2))</f>
        <v>0</v>
      </c>
      <c r="AO27">
        <f ca="1">IF('Map and Results'!$B$61=0,0,SQRT(('Map and Results'!$D$61-'Map and Results'!$D45)^2+('Map and Results'!$E$61-'Map and Results'!$E45)^2))</f>
        <v>0</v>
      </c>
      <c r="AP27">
        <f ca="1">IF('Map and Results'!$B$62=0,0,SQRT(('Map and Results'!$D$62-'Map and Results'!$D45)^2+('Map and Results'!$E$62-'Map and Results'!$E45)^2))</f>
        <v>0</v>
      </c>
      <c r="AQ27">
        <f ca="1">IF('Map and Results'!$B$63=0,0,SQRT(('Map and Results'!$D$63-'Map and Results'!$D45)^2+('Map and Results'!$E$63-'Map and Results'!$E45)^2))</f>
        <v>0</v>
      </c>
      <c r="AR27">
        <f ca="1">IF('Map and Results'!$B$64=0,0,SQRT(('Map and Results'!$D$64-'Map and Results'!$D45)^2+('Map and Results'!$E$64-'Map and Results'!$E45)^2))</f>
        <v>0</v>
      </c>
      <c r="AS27">
        <f ca="1">IF('Map and Results'!$B$65=0,0,SQRT(('Map and Results'!$D$65-'Map and Results'!$D45)^2+('Map and Results'!$E$65-'Map and Results'!$E45)^2))</f>
        <v>0</v>
      </c>
      <c r="AT27">
        <f ca="1">IF('Map and Results'!$B$66=0,0,SQRT(('Map and Results'!$D$66-'Map and Results'!$D45)^2+('Map and Results'!$E$66-'Map and Results'!$E45)^2))</f>
        <v>0</v>
      </c>
      <c r="AU27">
        <f ca="1">IF('Map and Results'!$B$67=0,0,SQRT(('Map and Results'!$D$67-'Map and Results'!$D45)^2+('Map and Results'!$E$67-'Map and Results'!$E45)^2))</f>
        <v>0</v>
      </c>
      <c r="AV27">
        <f ca="1">IF('Map and Results'!$B$68=0,0,SQRT(('Map and Results'!$D$68-'Map and Results'!$D45)^2+('Map and Results'!$E$68-'Map and Results'!$E45)^2))</f>
        <v>0</v>
      </c>
      <c r="AW27">
        <f ca="1">IF('Map and Results'!$B$69=0,0,SQRT(('Map and Results'!$D$69-'Map and Results'!$D45)^2+('Map and Results'!$E$69-'Map and Results'!$E45)^2))</f>
        <v>0</v>
      </c>
      <c r="AX27">
        <f ca="1">IF('Map and Results'!$B$70=0,0,SQRT(('Map and Results'!$D$70-'Map and Results'!$D45)^2+('Map and Results'!$E$70-'Map and Results'!$E45)^2))</f>
        <v>0</v>
      </c>
      <c r="AY27">
        <f ca="1">IF('Map and Results'!$B$71=0,0,SQRT(('Map and Results'!$D$71-'Map and Results'!$D45)^2+('Map and Results'!$E$71-'Map and Results'!$E45)^2))</f>
        <v>0</v>
      </c>
      <c r="AZ27">
        <f ca="1">IF('Map and Results'!$B$72=0,0,SQRT(('Map and Results'!$D$72-'Map and Results'!$D45)^2+('Map and Results'!$E$72-'Map and Results'!$E45)^2))</f>
        <v>0</v>
      </c>
    </row>
    <row r="28" spans="1:52">
      <c r="B28" s="7">
        <v>24</v>
      </c>
      <c r="C28">
        <f ca="1">IF('Map and Results'!$B$23=0,0,SQRT(('Map and Results'!$D$23-'Map and Results'!D46)^2+('Map and Results'!$E$23-'Map and Results'!E46)^2))</f>
        <v>10.554714220185497</v>
      </c>
      <c r="D28">
        <f ca="1">IF('Map and Results'!$B$24=0,0,SQRT(('Map and Results'!$D$24-'Map and Results'!D46)^2+('Map and Results'!$E$24-'Map and Results'!E46)^2))</f>
        <v>136.20248108563285</v>
      </c>
      <c r="E28">
        <f ca="1">IF('Map and Results'!$B$25=0,0,SQRT(('Map and Results'!$D$25-'Map and Results'!D46)^2+('Map and Results'!$E$25-'Map and Results'!E46)^2))</f>
        <v>221.02828534165468</v>
      </c>
      <c r="F28">
        <f ca="1">IF('Map and Results'!$B$26=0,0,SQRT(('Map and Results'!$D$26-'Map and Results'!D46)^2+('Map and Results'!$E$26-'Map and Results'!E46)^2))</f>
        <v>192.19650760795284</v>
      </c>
      <c r="G28">
        <f ca="1">IF('Map and Results'!$B$27=0,0,SQRT(('Map and Results'!$D$27-'Map and Results'!$D46)^2+('Map and Results'!$E$27-'Map and Results'!$E46)^2))</f>
        <v>215.8936918556453</v>
      </c>
      <c r="H28">
        <f ca="1">IF('Map and Results'!$B$28=0,0,SQRT(('Map and Results'!$D$28-'Map and Results'!$D46)^2+('Map and Results'!$E$28-'Map and Results'!$E46)^2))</f>
        <v>82.014158554224821</v>
      </c>
      <c r="I28">
        <f ca="1">IF('Map and Results'!$B$29=0,0,SQRT(('Map and Results'!$D$29-'Map and Results'!$D46)^2+('Map and Results'!$E$29-'Map and Results'!$E46)^2))</f>
        <v>69.464195825004595</v>
      </c>
      <c r="J28">
        <f ca="1">IF('Map and Results'!$B$30=0,0,SQRT(('Map and Results'!$D$30-'Map and Results'!$D46)^2+('Map and Results'!$E$30-'Map and Results'!$E46)^2))</f>
        <v>178.96607897366701</v>
      </c>
      <c r="K28">
        <f ca="1">IF('Map and Results'!$B$31=0,0,SQRT(('Map and Results'!$D$31-'Map and Results'!$D46)^2+('Map and Results'!$E$31-'Map and Results'!$E46)^2))</f>
        <v>25.886004316761085</v>
      </c>
      <c r="L28">
        <f ca="1">IF('Map and Results'!$B$32=0,0,SQRT(('Map and Results'!$D$32-'Map and Results'!$D46)^2+('Map and Results'!$E$32-'Map and Results'!$E46)^2))</f>
        <v>78.021192841552747</v>
      </c>
      <c r="M28">
        <f ca="1">IF('Map and Results'!$B$33=0,0,SQRT(('Map and Results'!$D$33-'Map and Results'!$D46)^2+('Map and Results'!$E$33-'Map and Results'!$E46)^2))</f>
        <v>165.58128620800593</v>
      </c>
      <c r="N28">
        <f ca="1">IF('Map and Results'!$B$34=0,0,SQRT(('Map and Results'!$D$34-'Map and Results'!$D46)^2+('Map and Results'!$E$34-'Map and Results'!$E46)^2))</f>
        <v>138.62805783931657</v>
      </c>
      <c r="O28">
        <f ca="1">IF('Map and Results'!$B$35=0,0,SQRT(('Map and Results'!$D$35-'Map and Results'!$D46)^2+('Map and Results'!$E$35-'Map and Results'!$E46)^2))</f>
        <v>169.40707414639158</v>
      </c>
      <c r="P28">
        <f ca="1">IF('Map and Results'!$B$36=0,0,SQRT(('Map and Results'!$D$36-'Map and Results'!$D46)^2+('Map and Results'!$E$36-'Map and Results'!$E46)^2))</f>
        <v>138.75783216636933</v>
      </c>
      <c r="Q28">
        <f ca="1">IF('Map and Results'!$B$37=0,0,SQRT(('Map and Results'!$D$37-'Map and Results'!$D46)^2+('Map and Results'!$E$37-'Map and Results'!$E46)^2))</f>
        <v>38.512952150751701</v>
      </c>
      <c r="R28">
        <f ca="1">IF('Map and Results'!$B$38=0,0,SQRT(('Map and Results'!$D$38-'Map and Results'!$D46)^2+('Map and Results'!$E$38-'Map and Results'!$E46)^2))</f>
        <v>50.311460231755689</v>
      </c>
      <c r="S28">
        <f ca="1">IF('Map and Results'!$B$39=0,0,SQRT(('Map and Results'!$D$39-'Map and Results'!$D46)^2+('Map and Results'!$E$39-'Map and Results'!$E46)^2))</f>
        <v>77.992149835248171</v>
      </c>
      <c r="T28">
        <f ca="1">IF('Map and Results'!$B$40=0,0,SQRT(('Map and Results'!$D$40-'Map and Results'!$D46)^2+('Map and Results'!$E$40-'Map and Results'!$E46)^2))</f>
        <v>100.19146001116746</v>
      </c>
      <c r="U28">
        <f ca="1">IF('Map and Results'!$B$41=0,0,SQRT(('Map and Results'!$D$41-'Map and Results'!$D46)^2+('Map and Results'!$E$41-'Map and Results'!$E46)^2))</f>
        <v>149.21539196852589</v>
      </c>
      <c r="V28">
        <f ca="1">IF('Map and Results'!$B$42=0,0,SQRT(('Map and Results'!$D$42-'Map and Results'!$D46)^2+('Map and Results'!$E$42-'Map and Results'!$E46)^2))</f>
        <v>86.851780432309809</v>
      </c>
      <c r="W28">
        <f ca="1">IF('Map and Results'!$B$43=0,0,SQRT(('Map and Results'!$D$43-'Map and Results'!$D46)^2+('Map and Results'!$E$43-'Map and Results'!$E46)^2))</f>
        <v>157.74779606173064</v>
      </c>
      <c r="X28">
        <f ca="1">IF('Map and Results'!$B$44=0,0,SQRT(('Map and Results'!$D$44-'Map and Results'!$D46)^2+('Map and Results'!$E$44-'Map and Results'!$E46)^2))</f>
        <v>57.927039096906505</v>
      </c>
      <c r="Y28">
        <f ca="1">IF('Map and Results'!$B$45=0,0,SQRT(('Map and Results'!$D$45-'Map and Results'!$D46)^2+('Map and Results'!$E$45-'Map and Results'!$E46)^2))</f>
        <v>68.311502485838218</v>
      </c>
      <c r="Z28">
        <f ca="1">IF('Map and Results'!$B$46=0,0,SQRT(('Map and Results'!$D$46-'Map and Results'!$D46)^2+('Map and Results'!$E$46-'Map and Results'!$E46)^2))</f>
        <v>0</v>
      </c>
      <c r="AA28">
        <f ca="1">IF('Map and Results'!$B$47=0,0,SQRT(('Map and Results'!$D$47-'Map and Results'!$D46)^2+('Map and Results'!$E$47-'Map and Results'!$E46)^2))</f>
        <v>242.17513392231172</v>
      </c>
      <c r="AB28">
        <f ca="1">IF('Map and Results'!$B$48=0,0,SQRT(('Map and Results'!$D$48-'Map and Results'!$D46)^2+('Map and Results'!$E$48-'Map and Results'!$E46)^2))</f>
        <v>0</v>
      </c>
      <c r="AC28">
        <f ca="1">IF('Map and Results'!$B$49=0,0,SQRT(('Map and Results'!$D$49-'Map and Results'!$D46)^2+('Map and Results'!$E$49-'Map and Results'!$E46)^2))</f>
        <v>0</v>
      </c>
      <c r="AD28">
        <f ca="1">IF('Map and Results'!$B$50=0,0,SQRT(('Map and Results'!$D$50-'Map and Results'!$D46)^2+('Map and Results'!$E$50-'Map and Results'!$E46)^2))</f>
        <v>0</v>
      </c>
      <c r="AE28">
        <f ca="1">IF('Map and Results'!$B$51=0,0,SQRT(('Map and Results'!$D$51-'Map and Results'!$D46)^2+('Map and Results'!$E$51-'Map and Results'!$E46)^2))</f>
        <v>0</v>
      </c>
      <c r="AF28">
        <f ca="1">IF('Map and Results'!$B$52=0,0,SQRT(('Map and Results'!$D$52-'Map and Results'!$D46)^2+('Map and Results'!$E$52-'Map and Results'!$E46)^2))</f>
        <v>0</v>
      </c>
      <c r="AG28">
        <f ca="1">IF('Map and Results'!$B$53=0,0,SQRT(('Map and Results'!$D$53-'Map and Results'!$D46)^2+('Map and Results'!$E$53-'Map and Results'!$E46)^2))</f>
        <v>0</v>
      </c>
      <c r="AH28">
        <f ca="1">IF('Map and Results'!$B$54=0,0,SQRT(('Map and Results'!$D$54-'Map and Results'!$D46)^2+('Map and Results'!$E$54-'Map and Results'!$E46)^2))</f>
        <v>0</v>
      </c>
      <c r="AI28">
        <f ca="1">IF('Map and Results'!$B$55=0,0,SQRT(('Map and Results'!$D$55-'Map and Results'!$D46)^2+('Map and Results'!$E$55-'Map and Results'!$E46)^2))</f>
        <v>0</v>
      </c>
      <c r="AJ28">
        <f ca="1">IF('Map and Results'!$B$56=0,0,SQRT(('Map and Results'!$D$56-'Map and Results'!$D46)^2+('Map and Results'!$E$56-'Map and Results'!$E46)^2))</f>
        <v>0</v>
      </c>
      <c r="AK28">
        <f ca="1">IF('Map and Results'!$B$57=0,0,SQRT(('Map and Results'!$D$57-'Map and Results'!$D46)^2+('Map and Results'!$E$57-'Map and Results'!$E46)^2))</f>
        <v>0</v>
      </c>
      <c r="AL28">
        <f ca="1">IF('Map and Results'!$B$58=0,0,SQRT(('Map and Results'!$D$58-'Map and Results'!$D46)^2+('Map and Results'!$E$58-'Map and Results'!$E46)^2))</f>
        <v>0</v>
      </c>
      <c r="AM28">
        <f ca="1">IF('Map and Results'!$B$59=0,0,SQRT(('Map and Results'!$D$59-'Map and Results'!$D46)^2+('Map and Results'!$E$59-'Map and Results'!$E46)^2))</f>
        <v>0</v>
      </c>
      <c r="AN28">
        <f ca="1">IF('Map and Results'!$B$60=0,0,SQRT(('Map and Results'!$D$60-'Map and Results'!$D46)^2+('Map and Results'!$E$60-'Map and Results'!$E46)^2))</f>
        <v>0</v>
      </c>
      <c r="AO28">
        <f ca="1">IF('Map and Results'!$B$61=0,0,SQRT(('Map and Results'!$D$61-'Map and Results'!$D46)^2+('Map and Results'!$E$61-'Map and Results'!$E46)^2))</f>
        <v>0</v>
      </c>
      <c r="AP28">
        <f ca="1">IF('Map and Results'!$B$62=0,0,SQRT(('Map and Results'!$D$62-'Map and Results'!$D46)^2+('Map and Results'!$E$62-'Map and Results'!$E46)^2))</f>
        <v>0</v>
      </c>
      <c r="AQ28">
        <f ca="1">IF('Map and Results'!$B$63=0,0,SQRT(('Map and Results'!$D$63-'Map and Results'!$D46)^2+('Map and Results'!$E$63-'Map and Results'!$E46)^2))</f>
        <v>0</v>
      </c>
      <c r="AR28">
        <f ca="1">IF('Map and Results'!$B$64=0,0,SQRT(('Map and Results'!$D$64-'Map and Results'!$D46)^2+('Map and Results'!$E$64-'Map and Results'!$E46)^2))</f>
        <v>0</v>
      </c>
      <c r="AS28">
        <f ca="1">IF('Map and Results'!$B$65=0,0,SQRT(('Map and Results'!$D$65-'Map and Results'!$D46)^2+('Map and Results'!$E$65-'Map and Results'!$E46)^2))</f>
        <v>0</v>
      </c>
      <c r="AT28">
        <f ca="1">IF('Map and Results'!$B$66=0,0,SQRT(('Map and Results'!$D$66-'Map and Results'!$D46)^2+('Map and Results'!$E$66-'Map and Results'!$E46)^2))</f>
        <v>0</v>
      </c>
      <c r="AU28">
        <f ca="1">IF('Map and Results'!$B$67=0,0,SQRT(('Map and Results'!$D$67-'Map and Results'!$D46)^2+('Map and Results'!$E$67-'Map and Results'!$E46)^2))</f>
        <v>0</v>
      </c>
      <c r="AV28">
        <f ca="1">IF('Map and Results'!$B$68=0,0,SQRT(('Map and Results'!$D$68-'Map and Results'!$D46)^2+('Map and Results'!$E$68-'Map and Results'!$E46)^2))</f>
        <v>0</v>
      </c>
      <c r="AW28">
        <f ca="1">IF('Map and Results'!$B$69=0,0,SQRT(('Map and Results'!$D$69-'Map and Results'!$D46)^2+('Map and Results'!$E$69-'Map and Results'!$E46)^2))</f>
        <v>0</v>
      </c>
      <c r="AX28">
        <f ca="1">IF('Map and Results'!$B$70=0,0,SQRT(('Map and Results'!$D$70-'Map and Results'!$D46)^2+('Map and Results'!$E$70-'Map and Results'!$E46)^2))</f>
        <v>0</v>
      </c>
      <c r="AY28">
        <f ca="1">IF('Map and Results'!$B$71=0,0,SQRT(('Map and Results'!$D$71-'Map and Results'!$D46)^2+('Map and Results'!$E$71-'Map and Results'!$E46)^2))</f>
        <v>0</v>
      </c>
      <c r="AZ28">
        <f ca="1">IF('Map and Results'!$B$72=0,0,SQRT(('Map and Results'!$D$72-'Map and Results'!$D46)^2+('Map and Results'!$E$72-'Map and Results'!$E46)^2))</f>
        <v>0</v>
      </c>
    </row>
    <row r="29" spans="1:52">
      <c r="B29" s="7">
        <v>25</v>
      </c>
      <c r="C29">
        <f ca="1">IF('Map and Results'!$B$23=0,0,SQRT(('Map and Results'!$D$23-'Map and Results'!D47)^2+('Map and Results'!$E$23-'Map and Results'!E47)^2))</f>
        <v>243.57671450314913</v>
      </c>
      <c r="D29">
        <f ca="1">IF('Map and Results'!$B$24=0,0,SQRT(('Map and Results'!$D$24-'Map and Results'!D47)^2+('Map and Results'!$E$24-'Map and Results'!E47)^2))</f>
        <v>254.12387322936434</v>
      </c>
      <c r="E29">
        <f ca="1">IF('Map and Results'!$B$25=0,0,SQRT(('Map and Results'!$D$25-'Map and Results'!D47)^2+('Map and Results'!$E$25-'Map and Results'!E47)^2))</f>
        <v>177.80057183041959</v>
      </c>
      <c r="F29">
        <f ca="1">IF('Map and Results'!$B$26=0,0,SQRT(('Map and Results'!$D$26-'Map and Results'!D47)^2+('Map and Results'!$E$26-'Map and Results'!E47)^2))</f>
        <v>157.21793780973024</v>
      </c>
      <c r="G29">
        <f ca="1">IF('Map and Results'!$B$27=0,0,SQRT(('Map and Results'!$D$27-'Map and Results'!$D47)^2+('Map and Results'!$E$27-'Map and Results'!$E47)^2))</f>
        <v>78.519291055630546</v>
      </c>
      <c r="H29">
        <f ca="1">IF('Map and Results'!$B$28=0,0,SQRT(('Map and Results'!$D$28-'Map and Results'!$D47)^2+('Map and Results'!$E$28-'Map and Results'!$E47)^2))</f>
        <v>241.3137844864697</v>
      </c>
      <c r="I29">
        <f ca="1">IF('Map and Results'!$B$29=0,0,SQRT(('Map and Results'!$D$29-'Map and Results'!$D47)^2+('Map and Results'!$E$29-'Map and Results'!$E47)^2))</f>
        <v>192.84257627427871</v>
      </c>
      <c r="J29">
        <f ca="1">IF('Map and Results'!$B$30=0,0,SQRT(('Map and Results'!$D$30-'Map and Results'!$D47)^2+('Map and Results'!$E$30-'Map and Results'!$E47)^2))</f>
        <v>262.50610484019586</v>
      </c>
      <c r="K29">
        <f ca="1">IF('Map and Results'!$B$31=0,0,SQRT(('Map and Results'!$D$31-'Map and Results'!$D47)^2+('Map and Results'!$E$31-'Map and Results'!$E47)^2))</f>
        <v>256.82799640329779</v>
      </c>
      <c r="L29">
        <f ca="1">IF('Map and Results'!$B$32=0,0,SQRT(('Map and Results'!$D$32-'Map and Results'!$D47)^2+('Map and Results'!$E$32-'Map and Results'!$E47)^2))</f>
        <v>186.11821786968059</v>
      </c>
      <c r="M29">
        <f ca="1">IF('Map and Results'!$B$33=0,0,SQRT(('Map and Results'!$D$33-'Map and Results'!$D47)^2+('Map and Results'!$E$33-'Map and Results'!$E47)^2))</f>
        <v>170.60564233828785</v>
      </c>
      <c r="N29">
        <f ca="1">IF('Map and Results'!$B$34=0,0,SQRT(('Map and Results'!$D$34-'Map and Results'!$D47)^2+('Map and Results'!$E$34-'Map and Results'!$E47)^2))</f>
        <v>146.63600849254968</v>
      </c>
      <c r="O29">
        <f ca="1">IF('Map and Results'!$B$35=0,0,SQRT(('Map and Results'!$D$35-'Map and Results'!$D47)^2+('Map and Results'!$E$35-'Map and Results'!$E47)^2))</f>
        <v>153.52294688639941</v>
      </c>
      <c r="P29">
        <f ca="1">IF('Map and Results'!$B$36=0,0,SQRT(('Map and Results'!$D$36-'Map and Results'!$D47)^2+('Map and Results'!$E$36-'Map and Results'!$E47)^2))</f>
        <v>179.90884760901608</v>
      </c>
      <c r="Q29">
        <f ca="1">IF('Map and Results'!$B$37=0,0,SQRT(('Map and Results'!$D$37-'Map and Results'!$D47)^2+('Map and Results'!$E$37-'Map and Results'!$E47)^2))</f>
        <v>204.42828490823092</v>
      </c>
      <c r="R29">
        <f ca="1">IF('Map and Results'!$B$38=0,0,SQRT(('Map and Results'!$D$38-'Map and Results'!$D47)^2+('Map and Results'!$E$38-'Map and Results'!$E47)^2))</f>
        <v>193.01386742010749</v>
      </c>
      <c r="S29">
        <f ca="1">IF('Map and Results'!$B$39=0,0,SQRT(('Map and Results'!$D$39-'Map and Results'!$D47)^2+('Map and Results'!$E$39-'Map and Results'!$E47)^2))</f>
        <v>227.5492988176855</v>
      </c>
      <c r="T29">
        <f ca="1">IF('Map and Results'!$B$40=0,0,SQRT(('Map and Results'!$D$40-'Map and Results'!$D47)^2+('Map and Results'!$E$40-'Map and Results'!$E47)^2))</f>
        <v>281.66428431471923</v>
      </c>
      <c r="U29">
        <f ca="1">IF('Map and Results'!$B$41=0,0,SQRT(('Map and Results'!$D$41-'Map and Results'!$D47)^2+('Map and Results'!$E$41-'Map and Results'!$E47)^2))</f>
        <v>92.968455223454995</v>
      </c>
      <c r="V29">
        <f ca="1">IF('Map and Results'!$B$42=0,0,SQRT(('Map and Results'!$D$42-'Map and Results'!$D47)^2+('Map and Results'!$E$42-'Map and Results'!$E47)^2))</f>
        <v>275.47703630087869</v>
      </c>
      <c r="W29">
        <f ca="1">IF('Map and Results'!$B$43=0,0,SQRT(('Map and Results'!$D$43-'Map and Results'!$D47)^2+('Map and Results'!$E$43-'Map and Results'!$E47)^2))</f>
        <v>111.5207383102706</v>
      </c>
      <c r="X29">
        <f ca="1">IF('Map and Results'!$B$44=0,0,SQRT(('Map and Results'!$D$44-'Map and Results'!$D47)^2+('Map and Results'!$E$44-'Map and Results'!$E47)^2))</f>
        <v>257.95622444450464</v>
      </c>
      <c r="Y29">
        <f ca="1">IF('Map and Results'!$B$45=0,0,SQRT(('Map and Results'!$D$45-'Map and Results'!$D47)^2+('Map and Results'!$E$45-'Map and Results'!$E47)^2))</f>
        <v>268.81166155545748</v>
      </c>
      <c r="Z29">
        <f ca="1">IF('Map and Results'!$B$46=0,0,SQRT(('Map and Results'!$D$46-'Map and Results'!$D47)^2+('Map and Results'!$E$46-'Map and Results'!$E47)^2))</f>
        <v>242.17513392231172</v>
      </c>
      <c r="AA29">
        <f ca="1">IF('Map and Results'!$B$47=0,0,SQRT(('Map and Results'!$D$47-'Map and Results'!$D47)^2+('Map and Results'!$E$47-'Map and Results'!$E47)^2))</f>
        <v>0</v>
      </c>
      <c r="AB29">
        <f ca="1">IF('Map and Results'!$B$48=0,0,SQRT(('Map and Results'!$D$48-'Map and Results'!$D47)^2+('Map and Results'!$E$48-'Map and Results'!$E47)^2))</f>
        <v>0</v>
      </c>
      <c r="AC29">
        <f ca="1">IF('Map and Results'!$B$49=0,0,SQRT(('Map and Results'!$D$49-'Map and Results'!$D47)^2+('Map and Results'!$E$49-'Map and Results'!$E47)^2))</f>
        <v>0</v>
      </c>
      <c r="AD29">
        <f ca="1">IF('Map and Results'!$B$50=0,0,SQRT(('Map and Results'!$D$50-'Map and Results'!$D47)^2+('Map and Results'!$E$50-'Map and Results'!$E47)^2))</f>
        <v>0</v>
      </c>
      <c r="AE29">
        <f ca="1">IF('Map and Results'!$B$51=0,0,SQRT(('Map and Results'!$D$51-'Map and Results'!$D47)^2+('Map and Results'!$E$51-'Map and Results'!$E47)^2))</f>
        <v>0</v>
      </c>
      <c r="AF29">
        <f ca="1">IF('Map and Results'!$B$52=0,0,SQRT(('Map and Results'!$D$52-'Map and Results'!$D47)^2+('Map and Results'!$E$52-'Map and Results'!$E47)^2))</f>
        <v>0</v>
      </c>
      <c r="AG29">
        <f ca="1">IF('Map and Results'!$B$53=0,0,SQRT(('Map and Results'!$D$53-'Map and Results'!$D47)^2+('Map and Results'!$E$53-'Map and Results'!$E47)^2))</f>
        <v>0</v>
      </c>
      <c r="AH29">
        <f ca="1">IF('Map and Results'!$B$54=0,0,SQRT(('Map and Results'!$D$54-'Map and Results'!$D47)^2+('Map and Results'!$E$54-'Map and Results'!$E47)^2))</f>
        <v>0</v>
      </c>
      <c r="AI29">
        <f ca="1">IF('Map and Results'!$B$55=0,0,SQRT(('Map and Results'!$D$55-'Map and Results'!$D47)^2+('Map and Results'!$E$55-'Map and Results'!$E47)^2))</f>
        <v>0</v>
      </c>
      <c r="AJ29">
        <f ca="1">IF('Map and Results'!$B$56=0,0,SQRT(('Map and Results'!$D$56-'Map and Results'!$D47)^2+('Map and Results'!$E$56-'Map and Results'!$E47)^2))</f>
        <v>0</v>
      </c>
      <c r="AK29">
        <f ca="1">IF('Map and Results'!$B$57=0,0,SQRT(('Map and Results'!$D$57-'Map and Results'!$D47)^2+('Map and Results'!$E$57-'Map and Results'!$E47)^2))</f>
        <v>0</v>
      </c>
      <c r="AL29">
        <f ca="1">IF('Map and Results'!$B$58=0,0,SQRT(('Map and Results'!$D$58-'Map and Results'!$D47)^2+('Map and Results'!$E$58-'Map and Results'!$E47)^2))</f>
        <v>0</v>
      </c>
      <c r="AM29">
        <f ca="1">IF('Map and Results'!$B$59=0,0,SQRT(('Map and Results'!$D$59-'Map and Results'!$D47)^2+('Map and Results'!$E$59-'Map and Results'!$E47)^2))</f>
        <v>0</v>
      </c>
      <c r="AN29">
        <f ca="1">IF('Map and Results'!$B$60=0,0,SQRT(('Map and Results'!$D$60-'Map and Results'!$D47)^2+('Map and Results'!$E$60-'Map and Results'!$E47)^2))</f>
        <v>0</v>
      </c>
      <c r="AO29">
        <f ca="1">IF('Map and Results'!$B$61=0,0,SQRT(('Map and Results'!$D$61-'Map and Results'!$D47)^2+('Map and Results'!$E$61-'Map and Results'!$E47)^2))</f>
        <v>0</v>
      </c>
      <c r="AP29">
        <f ca="1">IF('Map and Results'!$B$62=0,0,SQRT(('Map and Results'!$D$62-'Map and Results'!$D47)^2+('Map and Results'!$E$62-'Map and Results'!$E47)^2))</f>
        <v>0</v>
      </c>
      <c r="AQ29">
        <f ca="1">IF('Map and Results'!$B$63=0,0,SQRT(('Map and Results'!$D$63-'Map and Results'!$D47)^2+('Map and Results'!$E$63-'Map and Results'!$E47)^2))</f>
        <v>0</v>
      </c>
      <c r="AR29">
        <f ca="1">IF('Map and Results'!$B$64=0,0,SQRT(('Map and Results'!$D$64-'Map and Results'!$D47)^2+('Map and Results'!$E$64-'Map and Results'!$E47)^2))</f>
        <v>0</v>
      </c>
      <c r="AS29">
        <f ca="1">IF('Map and Results'!$B$65=0,0,SQRT(('Map and Results'!$D$65-'Map and Results'!$D47)^2+('Map and Results'!$E$65-'Map and Results'!$E47)^2))</f>
        <v>0</v>
      </c>
      <c r="AT29">
        <f ca="1">IF('Map and Results'!$B$66=0,0,SQRT(('Map and Results'!$D$66-'Map and Results'!$D47)^2+('Map and Results'!$E$66-'Map and Results'!$E47)^2))</f>
        <v>0</v>
      </c>
      <c r="AU29">
        <f ca="1">IF('Map and Results'!$B$67=0,0,SQRT(('Map and Results'!$D$67-'Map and Results'!$D47)^2+('Map and Results'!$E$67-'Map and Results'!$E47)^2))</f>
        <v>0</v>
      </c>
      <c r="AV29">
        <f ca="1">IF('Map and Results'!$B$68=0,0,SQRT(('Map and Results'!$D$68-'Map and Results'!$D47)^2+('Map and Results'!$E$68-'Map and Results'!$E47)^2))</f>
        <v>0</v>
      </c>
      <c r="AW29">
        <f ca="1">IF('Map and Results'!$B$69=0,0,SQRT(('Map and Results'!$D$69-'Map and Results'!$D47)^2+('Map and Results'!$E$69-'Map and Results'!$E47)^2))</f>
        <v>0</v>
      </c>
      <c r="AX29">
        <f ca="1">IF('Map and Results'!$B$70=0,0,SQRT(('Map and Results'!$D$70-'Map and Results'!$D47)^2+('Map and Results'!$E$70-'Map and Results'!$E47)^2))</f>
        <v>0</v>
      </c>
      <c r="AY29">
        <f ca="1">IF('Map and Results'!$B$71=0,0,SQRT(('Map and Results'!$D$71-'Map and Results'!$D47)^2+('Map and Results'!$E$71-'Map and Results'!$E47)^2))</f>
        <v>0</v>
      </c>
      <c r="AZ29">
        <f ca="1">IF('Map and Results'!$B$72=0,0,SQRT(('Map and Results'!$D$72-'Map and Results'!$D47)^2+('Map and Results'!$E$72-'Map and Results'!$E47)^2))</f>
        <v>0</v>
      </c>
    </row>
    <row r="30" spans="1:52">
      <c r="B30" s="7">
        <v>26</v>
      </c>
      <c r="C30">
        <f ca="1">IF('Map and Results'!$B$23=0,0,SQRT(('Map and Results'!$D$23-'Map and Results'!D48)^2+('Map and Results'!$E$23-'Map and Results'!E48)^2))</f>
        <v>42.344078986790279</v>
      </c>
      <c r="D30">
        <f ca="1">IF('Map and Results'!$B$24=0,0,SQRT(('Map and Results'!$D$24-'Map and Results'!D48)^2+('Map and Results'!$E$24-'Map and Results'!E48)^2))</f>
        <v>110.89757186411987</v>
      </c>
      <c r="E30">
        <f ca="1">IF('Map and Results'!$B$25=0,0,SQRT(('Map and Results'!$D$25-'Map and Results'!D48)^2+('Map and Results'!$E$25-'Map and Results'!E48)^2))</f>
        <v>221.95454879229206</v>
      </c>
      <c r="F30">
        <f ca="1">IF('Map and Results'!$B$26=0,0,SQRT(('Map and Results'!$D$26-'Map and Results'!D48)^2+('Map and Results'!$E$26-'Map and Results'!E48)^2))</f>
        <v>242.36608736316859</v>
      </c>
      <c r="G30">
        <f ca="1">IF('Map and Results'!$B$27=0,0,SQRT(('Map and Results'!$D$27-'Map and Results'!$D48)^2+('Map and Results'!$E$27-'Map and Results'!$E48)^2))</f>
        <v>260.35564860030115</v>
      </c>
      <c r="H30">
        <f ca="1">IF('Map and Results'!$B$28=0,0,SQRT(('Map and Results'!$D$28-'Map and Results'!$D48)^2+('Map and Results'!$E$28-'Map and Results'!$E48)^2))</f>
        <v>128.84881079414714</v>
      </c>
      <c r="I30">
        <f ca="1">IF('Map and Results'!$B$29=0,0,SQRT(('Map and Results'!$D$29-'Map and Results'!$D48)^2+('Map and Results'!$E$29-'Map and Results'!$E48)^2))</f>
        <v>119.62834663313289</v>
      </c>
      <c r="J30">
        <f ca="1">IF('Map and Results'!$B$30=0,0,SQRT(('Map and Results'!$D$30-'Map and Results'!$D48)^2+('Map and Results'!$E$30-'Map and Results'!$E48)^2))</f>
        <v>154.5389142037024</v>
      </c>
      <c r="K30">
        <f ca="1">IF('Map and Results'!$B$31=0,0,SQRT(('Map and Results'!$D$31-'Map and Results'!$D48)^2+('Map and Results'!$E$31-'Map and Results'!$E48)^2))</f>
        <v>63.998996207225375</v>
      </c>
      <c r="L30">
        <f ca="1">IF('Map and Results'!$B$32=0,0,SQRT(('Map and Results'!$D$32-'Map and Results'!$D48)^2+('Map and Results'!$E$32-'Map and Results'!$E48)^2))</f>
        <v>94.654840072149653</v>
      </c>
      <c r="M30">
        <f ca="1">IF('Map and Results'!$B$33=0,0,SQRT(('Map and Results'!$D$33-'Map and Results'!$D48)^2+('Map and Results'!$E$33-'Map and Results'!$E48)^2))</f>
        <v>168.53573146159098</v>
      </c>
      <c r="N30">
        <f ca="1">IF('Map and Results'!$B$34=0,0,SQRT(('Map and Results'!$D$34-'Map and Results'!$D48)^2+('Map and Results'!$E$34-'Map and Results'!$E48)^2))</f>
        <v>187.65933684947046</v>
      </c>
      <c r="O30">
        <f ca="1">IF('Map and Results'!$B$35=0,0,SQRT(('Map and Results'!$D$35-'Map and Results'!$D48)^2+('Map and Results'!$E$35-'Map and Results'!$E48)^2))</f>
        <v>219.40729134539976</v>
      </c>
      <c r="P30">
        <f ca="1">IF('Map and Results'!$B$36=0,0,SQRT(('Map and Results'!$D$36-'Map and Results'!$D48)^2+('Map and Results'!$E$36-'Map and Results'!$E48)^2))</f>
        <v>189.50909841242694</v>
      </c>
      <c r="Q30">
        <f ca="1">IF('Map and Results'!$B$37=0,0,SQRT(('Map and Results'!$D$37-'Map and Results'!$D48)^2+('Map and Results'!$E$37-'Map and Results'!$E48)^2))</f>
        <v>77.143764337369291</v>
      </c>
      <c r="R30">
        <f ca="1">IF('Map and Results'!$B$38=0,0,SQRT(('Map and Results'!$D$38-'Map and Results'!$D48)^2+('Map and Results'!$E$38-'Map and Results'!$E48)^2))</f>
        <v>86.850061153947948</v>
      </c>
      <c r="S30">
        <f ca="1">IF('Map and Results'!$B$39=0,0,SQRT(('Map and Results'!$D$39-'Map and Results'!$D48)^2+('Map and Results'!$E$39-'Map and Results'!$E48)^2))</f>
        <v>68.010650382360978</v>
      </c>
      <c r="T30">
        <f ca="1">IF('Map and Results'!$B$40=0,0,SQRT(('Map and Results'!$D$40-'Map and Results'!$D48)^2+('Map and Results'!$E$40-'Map and Results'!$E48)^2))</f>
        <v>59.316835857093324</v>
      </c>
      <c r="U30">
        <f ca="1">IF('Map and Results'!$B$41=0,0,SQRT(('Map and Results'!$D$41-'Map and Results'!$D48)^2+('Map and Results'!$E$41-'Map and Results'!$E48)^2))</f>
        <v>185.82870032405032</v>
      </c>
      <c r="V30">
        <f ca="1">IF('Map and Results'!$B$42=0,0,SQRT(('Map and Results'!$D$42-'Map and Results'!$D48)^2+('Map and Results'!$E$42-'Map and Results'!$E48)^2))</f>
        <v>46.806073763052545</v>
      </c>
      <c r="W30">
        <f ca="1">IF('Map and Results'!$B$43=0,0,SQRT(('Map and Results'!$D$43-'Map and Results'!$D48)^2+('Map and Results'!$E$43-'Map and Results'!$E48)^2))</f>
        <v>179.92650152639612</v>
      </c>
      <c r="X30">
        <f ca="1">IF('Map and Results'!$B$44=0,0,SQRT(('Map and Results'!$D$44-'Map and Results'!$D48)^2+('Map and Results'!$E$44-'Map and Results'!$E48)^2))</f>
        <v>99.145240219614834</v>
      </c>
      <c r="Y30">
        <f ca="1">IF('Map and Results'!$B$45=0,0,SQRT(('Map and Results'!$D$45-'Map and Results'!$D48)^2+('Map and Results'!$E$45-'Map and Results'!$E48)^2))</f>
        <v>29.798338414278291</v>
      </c>
      <c r="Z30">
        <f ca="1">IF('Map and Results'!$B$46=0,0,SQRT(('Map and Results'!$D$46-'Map and Results'!$D48)^2+('Map and Results'!$E$46-'Map and Results'!$E48)^2))</f>
        <v>50.814584278963892</v>
      </c>
      <c r="AA30">
        <f ca="1">IF('Map and Results'!$B$47=0,0,SQRT(('Map and Results'!$D$47-'Map and Results'!$D48)^2+('Map and Results'!$E$47-'Map and Results'!$E48)^2))</f>
        <v>277.16843139618203</v>
      </c>
      <c r="AB30">
        <f ca="1">IF('Map and Results'!$B$48=0,0,SQRT(('Map and Results'!$D$48-'Map and Results'!$D48)^2+('Map and Results'!$E$48-'Map and Results'!$E48)^2))</f>
        <v>0</v>
      </c>
      <c r="AC30">
        <f ca="1">IF('Map and Results'!$B$49=0,0,SQRT(('Map and Results'!$D$49-'Map and Results'!$D48)^2+('Map and Results'!$E$49-'Map and Results'!$E48)^2))</f>
        <v>0</v>
      </c>
      <c r="AD30">
        <f ca="1">IF('Map and Results'!$B$50=0,0,SQRT(('Map and Results'!$D$50-'Map and Results'!$D48)^2+('Map and Results'!$E$50-'Map and Results'!$E48)^2))</f>
        <v>0</v>
      </c>
      <c r="AE30">
        <f ca="1">IF('Map and Results'!$B$51=0,0,SQRT(('Map and Results'!$D$51-'Map and Results'!$D48)^2+('Map and Results'!$E$51-'Map and Results'!$E48)^2))</f>
        <v>0</v>
      </c>
      <c r="AF30">
        <f ca="1">IF('Map and Results'!$B$52=0,0,SQRT(('Map and Results'!$D$52-'Map and Results'!$D48)^2+('Map and Results'!$E$52-'Map and Results'!$E48)^2))</f>
        <v>0</v>
      </c>
      <c r="AG30">
        <f ca="1">IF('Map and Results'!$B$53=0,0,SQRT(('Map and Results'!$D$53-'Map and Results'!$D48)^2+('Map and Results'!$E$53-'Map and Results'!$E48)^2))</f>
        <v>0</v>
      </c>
      <c r="AH30">
        <f ca="1">IF('Map and Results'!$B$54=0,0,SQRT(('Map and Results'!$D$54-'Map and Results'!$D48)^2+('Map and Results'!$E$54-'Map and Results'!$E48)^2))</f>
        <v>0</v>
      </c>
      <c r="AI30">
        <f ca="1">IF('Map and Results'!$B$55=0,0,SQRT(('Map and Results'!$D$55-'Map and Results'!$D48)^2+('Map and Results'!$E$55-'Map and Results'!$E48)^2))</f>
        <v>0</v>
      </c>
      <c r="AJ30">
        <f ca="1">IF('Map and Results'!$B$56=0,0,SQRT(('Map and Results'!$D$56-'Map and Results'!$D48)^2+('Map and Results'!$E$56-'Map and Results'!$E48)^2))</f>
        <v>0</v>
      </c>
      <c r="AK30">
        <f ca="1">IF('Map and Results'!$B$57=0,0,SQRT(('Map and Results'!$D$57-'Map and Results'!$D48)^2+('Map and Results'!$E$57-'Map and Results'!$E48)^2))</f>
        <v>0</v>
      </c>
      <c r="AL30">
        <f ca="1">IF('Map and Results'!$B$58=0,0,SQRT(('Map and Results'!$D$58-'Map and Results'!$D48)^2+('Map and Results'!$E$58-'Map and Results'!$E48)^2))</f>
        <v>0</v>
      </c>
      <c r="AM30">
        <f ca="1">IF('Map and Results'!$B$59=0,0,SQRT(('Map and Results'!$D$59-'Map and Results'!$D48)^2+('Map and Results'!$E$59-'Map and Results'!$E48)^2))</f>
        <v>0</v>
      </c>
      <c r="AN30">
        <f ca="1">IF('Map and Results'!$B$60=0,0,SQRT(('Map and Results'!$D$60-'Map and Results'!$D48)^2+('Map and Results'!$E$60-'Map and Results'!$E48)^2))</f>
        <v>0</v>
      </c>
      <c r="AO30">
        <f ca="1">IF('Map and Results'!$B$61=0,0,SQRT(('Map and Results'!$D$61-'Map and Results'!$D48)^2+('Map and Results'!$E$61-'Map and Results'!$E48)^2))</f>
        <v>0</v>
      </c>
      <c r="AP30">
        <f ca="1">IF('Map and Results'!$B$62=0,0,SQRT(('Map and Results'!$D$62-'Map and Results'!$D48)^2+('Map and Results'!$E$62-'Map and Results'!$E48)^2))</f>
        <v>0</v>
      </c>
      <c r="AQ30">
        <f ca="1">IF('Map and Results'!$B$63=0,0,SQRT(('Map and Results'!$D$63-'Map and Results'!$D48)^2+('Map and Results'!$E$63-'Map and Results'!$E48)^2))</f>
        <v>0</v>
      </c>
      <c r="AR30">
        <f ca="1">IF('Map and Results'!$B$64=0,0,SQRT(('Map and Results'!$D$64-'Map and Results'!$D48)^2+('Map and Results'!$E$64-'Map and Results'!$E48)^2))</f>
        <v>0</v>
      </c>
      <c r="AS30">
        <f ca="1">IF('Map and Results'!$B$65=0,0,SQRT(('Map and Results'!$D$65-'Map and Results'!$D48)^2+('Map and Results'!$E$65-'Map and Results'!$E48)^2))</f>
        <v>0</v>
      </c>
      <c r="AT30">
        <f ca="1">IF('Map and Results'!$B$66=0,0,SQRT(('Map and Results'!$D$66-'Map and Results'!$D48)^2+('Map and Results'!$E$66-'Map and Results'!$E48)^2))</f>
        <v>0</v>
      </c>
      <c r="AU30">
        <f ca="1">IF('Map and Results'!$B$67=0,0,SQRT(('Map and Results'!$D$67-'Map and Results'!$D48)^2+('Map and Results'!$E$67-'Map and Results'!$E48)^2))</f>
        <v>0</v>
      </c>
      <c r="AV30">
        <f ca="1">IF('Map and Results'!$B$68=0,0,SQRT(('Map and Results'!$D$68-'Map and Results'!$D48)^2+('Map and Results'!$E$68-'Map and Results'!$E48)^2))</f>
        <v>0</v>
      </c>
      <c r="AW30">
        <f ca="1">IF('Map and Results'!$B$69=0,0,SQRT(('Map and Results'!$D$69-'Map and Results'!$D48)^2+('Map and Results'!$E$69-'Map and Results'!$E48)^2))</f>
        <v>0</v>
      </c>
      <c r="AX30">
        <f ca="1">IF('Map and Results'!$B$70=0,0,SQRT(('Map and Results'!$D$70-'Map and Results'!$D48)^2+('Map and Results'!$E$70-'Map and Results'!$E48)^2))</f>
        <v>0</v>
      </c>
      <c r="AY30">
        <f ca="1">IF('Map and Results'!$B$71=0,0,SQRT(('Map and Results'!$D$71-'Map and Results'!$D48)^2+('Map and Results'!$E$71-'Map and Results'!$E48)^2))</f>
        <v>0</v>
      </c>
      <c r="AZ30">
        <f ca="1">IF('Map and Results'!$B$72=0,0,SQRT(('Map and Results'!$D$72-'Map and Results'!$D48)^2+('Map and Results'!$E$72-'Map and Results'!$E48)^2))</f>
        <v>0</v>
      </c>
    </row>
    <row r="31" spans="1:52">
      <c r="B31" s="7">
        <v>27</v>
      </c>
      <c r="C31">
        <f ca="1">IF('Map and Results'!$B$23=0,0,SQRT(('Map and Results'!$D$23-'Map and Results'!D49)^2+('Map and Results'!$E$23-'Map and Results'!E49)^2))</f>
        <v>284.80968858835934</v>
      </c>
      <c r="D31">
        <f ca="1">IF('Map and Results'!$B$24=0,0,SQRT(('Map and Results'!$D$24-'Map and Results'!D49)^2+('Map and Results'!$E$24-'Map and Results'!E49)^2))</f>
        <v>239.98755115188212</v>
      </c>
      <c r="E31">
        <f ca="1">IF('Map and Results'!$B$25=0,0,SQRT(('Map and Results'!$D$25-'Map and Results'!D49)^2+('Map and Results'!$E$25-'Map and Results'!E49)^2))</f>
        <v>117.01561209267688</v>
      </c>
      <c r="F31">
        <f ca="1">IF('Map and Results'!$B$26=0,0,SQRT(('Map and Results'!$D$26-'Map and Results'!D49)^2+('Map and Results'!$E$26-'Map and Results'!E49)^2))</f>
        <v>264.47630757792376</v>
      </c>
      <c r="G31">
        <f ca="1">IF('Map and Results'!$B$27=0,0,SQRT(('Map and Results'!$D$27-'Map and Results'!$D49)^2+('Map and Results'!$E$27-'Map and Results'!$E49)^2))</f>
        <v>190.50149703021614</v>
      </c>
      <c r="H31">
        <f ca="1">IF('Map and Results'!$B$28=0,0,SQRT(('Map and Results'!$D$28-'Map and Results'!$D49)^2+('Map and Results'!$E$28-'Map and Results'!$E49)^2))</f>
        <v>315.69127944440237</v>
      </c>
      <c r="I31">
        <f ca="1">IF('Map and Results'!$B$29=0,0,SQRT(('Map and Results'!$D$29-'Map and Results'!$D49)^2+('Map and Results'!$E$29-'Map and Results'!$E49)^2))</f>
        <v>261.67063650195058</v>
      </c>
      <c r="J31">
        <f ca="1">IF('Map and Results'!$B$30=0,0,SQRT(('Map and Results'!$D$30-'Map and Results'!$D49)^2+('Map and Results'!$E$30-'Map and Results'!$E49)^2))</f>
        <v>228.52881965882395</v>
      </c>
      <c r="K31">
        <f ca="1">IF('Map and Results'!$B$31=0,0,SQRT(('Map and Results'!$D$31-'Map and Results'!$D49)^2+('Map and Results'!$E$31-'Map and Results'!$E49)^2))</f>
        <v>309.14409429803817</v>
      </c>
      <c r="L31">
        <f ca="1">IF('Map and Results'!$B$32=0,0,SQRT(('Map and Results'!$D$32-'Map and Results'!$D49)^2+('Map and Results'!$E$32-'Map and Results'!$E49)^2))</f>
        <v>212.91583443689643</v>
      </c>
      <c r="M31">
        <f ca="1">IF('Map and Results'!$B$33=0,0,SQRT(('Map and Results'!$D$33-'Map and Results'!$D49)^2+('Map and Results'!$E$33-'Map and Results'!$E49)^2))</f>
        <v>147.51688877771653</v>
      </c>
      <c r="N31">
        <f ca="1">IF('Map and Results'!$B$34=0,0,SQRT(('Map and Results'!$D$34-'Map and Results'!$D49)^2+('Map and Results'!$E$34-'Map and Results'!$E49)^2))</f>
        <v>238.93629310336664</v>
      </c>
      <c r="O31">
        <f ca="1">IF('Map and Results'!$B$35=0,0,SQRT(('Map and Results'!$D$35-'Map and Results'!$D49)^2+('Map and Results'!$E$35-'Map and Results'!$E49)^2))</f>
        <v>255.81099247575895</v>
      </c>
      <c r="P31">
        <f ca="1">IF('Map and Results'!$B$36=0,0,SQRT(('Map and Results'!$D$36-'Map and Results'!$D49)^2+('Map and Results'!$E$36-'Map and Results'!$E49)^2))</f>
        <v>273.7662403183362</v>
      </c>
      <c r="Q31">
        <f ca="1">IF('Map and Results'!$B$37=0,0,SQRT(('Map and Results'!$D$37-'Map and Results'!$D49)^2+('Map and Results'!$E$37-'Map and Results'!$E49)^2))</f>
        <v>250.13475639281177</v>
      </c>
      <c r="R31">
        <f ca="1">IF('Map and Results'!$B$38=0,0,SQRT(('Map and Results'!$D$38-'Map and Results'!$D49)^2+('Map and Results'!$E$38-'Map and Results'!$E49)^2))</f>
        <v>238.62001085582091</v>
      </c>
      <c r="S31">
        <f ca="1">IF('Map and Results'!$B$39=0,0,SQRT(('Map and Results'!$D$39-'Map and Results'!$D49)^2+('Map and Results'!$E$39-'Map and Results'!$E49)^2))</f>
        <v>241.37725761155468</v>
      </c>
      <c r="T31">
        <f ca="1">IF('Map and Results'!$B$40=0,0,SQRT(('Map and Results'!$D$40-'Map and Results'!$D49)^2+('Map and Results'!$E$40-'Map and Results'!$E49)^2))</f>
        <v>287.36039875532532</v>
      </c>
      <c r="U31">
        <f ca="1">IF('Map and Results'!$B$41=0,0,SQRT(('Map and Results'!$D$41-'Map and Results'!$D49)^2+('Map and Results'!$E$41-'Map and Results'!$E49)^2))</f>
        <v>161.61843773900617</v>
      </c>
      <c r="V31">
        <f ca="1">IF('Map and Results'!$B$42=0,0,SQRT(('Map and Results'!$D$42-'Map and Results'!$D49)^2+('Map and Results'!$E$42-'Map and Results'!$E49)^2))</f>
        <v>286.35022393115804</v>
      </c>
      <c r="W31">
        <f ca="1">IF('Map and Results'!$B$43=0,0,SQRT(('Map and Results'!$D$43-'Map and Results'!$D49)^2+('Map and Results'!$E$43-'Map and Results'!$E49)^2))</f>
        <v>129.97285317556418</v>
      </c>
      <c r="X31">
        <f ca="1">IF('Map and Results'!$B$44=0,0,SQRT(('Map and Results'!$D$44-'Map and Results'!$D49)^2+('Map and Results'!$E$44-'Map and Results'!$E49)^2))</f>
        <v>322.20971949494503</v>
      </c>
      <c r="Y31">
        <f ca="1">IF('Map and Results'!$B$45=0,0,SQRT(('Map and Results'!$D$45-'Map and Results'!$D49)^2+('Map and Results'!$E$45-'Map and Results'!$E49)^2))</f>
        <v>287.20381891228539</v>
      </c>
      <c r="Z31">
        <f ca="1">IF('Map and Results'!$B$46=0,0,SQRT(('Map and Results'!$D$46-'Map and Results'!$D49)^2+('Map and Results'!$E$46-'Map and Results'!$E49)^2))</f>
        <v>287.6205817506227</v>
      </c>
      <c r="AA31">
        <f ca="1">IF('Map and Results'!$B$47=0,0,SQRT(('Map and Results'!$D$47-'Map and Results'!$D49)^2+('Map and Results'!$E$47-'Map and Results'!$E49)^2))</f>
        <v>114.03272859477758</v>
      </c>
      <c r="AB31">
        <f ca="1">IF('Map and Results'!$B$48=0,0,SQRT(('Map and Results'!$D$48-'Map and Results'!$D49)^2+('Map and Results'!$E$48-'Map and Results'!$E49)^2))</f>
        <v>0</v>
      </c>
      <c r="AC31">
        <f ca="1">IF('Map and Results'!$B$49=0,0,SQRT(('Map and Results'!$D$49-'Map and Results'!$D49)^2+('Map and Results'!$E$49-'Map and Results'!$E49)^2))</f>
        <v>0</v>
      </c>
      <c r="AD31">
        <f ca="1">IF('Map and Results'!$B$50=0,0,SQRT(('Map and Results'!$D$50-'Map and Results'!$D49)^2+('Map and Results'!$E$50-'Map and Results'!$E49)^2))</f>
        <v>0</v>
      </c>
      <c r="AE31">
        <f ca="1">IF('Map and Results'!$B$51=0,0,SQRT(('Map and Results'!$D$51-'Map and Results'!$D49)^2+('Map and Results'!$E$51-'Map and Results'!$E49)^2))</f>
        <v>0</v>
      </c>
      <c r="AF31">
        <f ca="1">IF('Map and Results'!$B$52=0,0,SQRT(('Map and Results'!$D$52-'Map and Results'!$D49)^2+('Map and Results'!$E$52-'Map and Results'!$E49)^2))</f>
        <v>0</v>
      </c>
      <c r="AG31">
        <f ca="1">IF('Map and Results'!$B$53=0,0,SQRT(('Map and Results'!$D$53-'Map and Results'!$D49)^2+('Map and Results'!$E$53-'Map and Results'!$E49)^2))</f>
        <v>0</v>
      </c>
      <c r="AH31">
        <f ca="1">IF('Map and Results'!$B$54=0,0,SQRT(('Map and Results'!$D$54-'Map and Results'!$D49)^2+('Map and Results'!$E$54-'Map and Results'!$E49)^2))</f>
        <v>0</v>
      </c>
      <c r="AI31">
        <f ca="1">IF('Map and Results'!$B$55=0,0,SQRT(('Map and Results'!$D$55-'Map and Results'!$D49)^2+('Map and Results'!$E$55-'Map and Results'!$E49)^2))</f>
        <v>0</v>
      </c>
      <c r="AJ31">
        <f ca="1">IF('Map and Results'!$B$56=0,0,SQRT(('Map and Results'!$D$56-'Map and Results'!$D49)^2+('Map and Results'!$E$56-'Map and Results'!$E49)^2))</f>
        <v>0</v>
      </c>
      <c r="AK31">
        <f ca="1">IF('Map and Results'!$B$57=0,0,SQRT(('Map and Results'!$D$57-'Map and Results'!$D49)^2+('Map and Results'!$E$57-'Map and Results'!$E49)^2))</f>
        <v>0</v>
      </c>
      <c r="AL31">
        <f ca="1">IF('Map and Results'!$B$58=0,0,SQRT(('Map and Results'!$D$58-'Map and Results'!$D49)^2+('Map and Results'!$E$58-'Map and Results'!$E49)^2))</f>
        <v>0</v>
      </c>
      <c r="AM31">
        <f ca="1">IF('Map and Results'!$B$59=0,0,SQRT(('Map and Results'!$D$59-'Map and Results'!$D49)^2+('Map and Results'!$E$59-'Map and Results'!$E49)^2))</f>
        <v>0</v>
      </c>
      <c r="AN31">
        <f ca="1">IF('Map and Results'!$B$60=0,0,SQRT(('Map and Results'!$D$60-'Map and Results'!$D49)^2+('Map and Results'!$E$60-'Map and Results'!$E49)^2))</f>
        <v>0</v>
      </c>
      <c r="AO31">
        <f ca="1">IF('Map and Results'!$B$61=0,0,SQRT(('Map and Results'!$D$61-'Map and Results'!$D49)^2+('Map and Results'!$E$61-'Map and Results'!$E49)^2))</f>
        <v>0</v>
      </c>
      <c r="AP31">
        <f ca="1">IF('Map and Results'!$B$62=0,0,SQRT(('Map and Results'!$D$62-'Map and Results'!$D49)^2+('Map and Results'!$E$62-'Map and Results'!$E49)^2))</f>
        <v>0</v>
      </c>
      <c r="AQ31">
        <f ca="1">IF('Map and Results'!$B$63=0,0,SQRT(('Map and Results'!$D$63-'Map and Results'!$D49)^2+('Map and Results'!$E$63-'Map and Results'!$E49)^2))</f>
        <v>0</v>
      </c>
      <c r="AR31">
        <f ca="1">IF('Map and Results'!$B$64=0,0,SQRT(('Map and Results'!$D$64-'Map and Results'!$D49)^2+('Map and Results'!$E$64-'Map and Results'!$E49)^2))</f>
        <v>0</v>
      </c>
      <c r="AS31">
        <f ca="1">IF('Map and Results'!$B$65=0,0,SQRT(('Map and Results'!$D$65-'Map and Results'!$D49)^2+('Map and Results'!$E$65-'Map and Results'!$E49)^2))</f>
        <v>0</v>
      </c>
      <c r="AT31">
        <f ca="1">IF('Map and Results'!$B$66=0,0,SQRT(('Map and Results'!$D$66-'Map and Results'!$D49)^2+('Map and Results'!$E$66-'Map and Results'!$E49)^2))</f>
        <v>0</v>
      </c>
      <c r="AU31">
        <f ca="1">IF('Map and Results'!$B$67=0,0,SQRT(('Map and Results'!$D$67-'Map and Results'!$D49)^2+('Map and Results'!$E$67-'Map and Results'!$E49)^2))</f>
        <v>0</v>
      </c>
      <c r="AV31">
        <f ca="1">IF('Map and Results'!$B$68=0,0,SQRT(('Map and Results'!$D$68-'Map and Results'!$D49)^2+('Map and Results'!$E$68-'Map and Results'!$E49)^2))</f>
        <v>0</v>
      </c>
      <c r="AW31">
        <f ca="1">IF('Map and Results'!$B$69=0,0,SQRT(('Map and Results'!$D$69-'Map and Results'!$D49)^2+('Map and Results'!$E$69-'Map and Results'!$E49)^2))</f>
        <v>0</v>
      </c>
      <c r="AX31">
        <f ca="1">IF('Map and Results'!$B$70=0,0,SQRT(('Map and Results'!$D$70-'Map and Results'!$D49)^2+('Map and Results'!$E$70-'Map and Results'!$E49)^2))</f>
        <v>0</v>
      </c>
      <c r="AY31">
        <f ca="1">IF('Map and Results'!$B$71=0,0,SQRT(('Map and Results'!$D$71-'Map and Results'!$D49)^2+('Map and Results'!$E$71-'Map and Results'!$E49)^2))</f>
        <v>0</v>
      </c>
      <c r="AZ31">
        <f ca="1">IF('Map and Results'!$B$72=0,0,SQRT(('Map and Results'!$D$72-'Map and Results'!$D49)^2+('Map and Results'!$E$72-'Map and Results'!$E49)^2))</f>
        <v>0</v>
      </c>
    </row>
    <row r="32" spans="1:52">
      <c r="B32" s="7">
        <v>28</v>
      </c>
      <c r="C32">
        <f ca="1">IF('Map and Results'!$B$23=0,0,SQRT(('Map and Results'!$D$23-'Map and Results'!D50)^2+('Map and Results'!$E$23-'Map and Results'!E50)^2))</f>
        <v>299.69532488386074</v>
      </c>
      <c r="D32">
        <f ca="1">IF('Map and Results'!$B$24=0,0,SQRT(('Map and Results'!$D$24-'Map and Results'!D50)^2+('Map and Results'!$E$24-'Map and Results'!E50)^2))</f>
        <v>260.87863626728216</v>
      </c>
      <c r="E32">
        <f ca="1">IF('Map and Results'!$B$25=0,0,SQRT(('Map and Results'!$D$25-'Map and Results'!D50)^2+('Map and Results'!$E$25-'Map and Results'!E50)^2))</f>
        <v>139.68090124433348</v>
      </c>
      <c r="F32">
        <f ca="1">IF('Map and Results'!$B$26=0,0,SQRT(('Map and Results'!$D$26-'Map and Results'!D50)^2+('Map and Results'!$E$26-'Map and Results'!E50)^2))</f>
        <v>264.03155623037327</v>
      </c>
      <c r="G32">
        <f ca="1">IF('Map and Results'!$B$27=0,0,SQRT(('Map and Results'!$D$27-'Map and Results'!$D50)^2+('Map and Results'!$E$27-'Map and Results'!$E50)^2))</f>
        <v>187.18407949777688</v>
      </c>
      <c r="H32">
        <f ca="1">IF('Map and Results'!$B$28=0,0,SQRT(('Map and Results'!$D$28-'Map and Results'!$D50)^2+('Map and Results'!$E$28-'Map and Results'!$E50)^2))</f>
        <v>325.01210100453443</v>
      </c>
      <c r="I32">
        <f ca="1">IF('Map and Results'!$B$29=0,0,SQRT(('Map and Results'!$D$29-'Map and Results'!$D50)^2+('Map and Results'!$E$29-'Map and Results'!$E50)^2))</f>
        <v>271.55605543734237</v>
      </c>
      <c r="J32">
        <f ca="1">IF('Map and Results'!$B$30=0,0,SQRT(('Map and Results'!$D$30-'Map and Results'!$D50)^2+('Map and Results'!$E$30-'Map and Results'!$E50)^2))</f>
        <v>250.70783886853692</v>
      </c>
      <c r="K32">
        <f ca="1">IF('Map and Results'!$B$31=0,0,SQRT(('Map and Results'!$D$31-'Map and Results'!$D50)^2+('Map and Results'!$E$31-'Map and Results'!$E50)^2))</f>
        <v>322.51875771574532</v>
      </c>
      <c r="L32">
        <f ca="1">IF('Map and Results'!$B$32=0,0,SQRT(('Map and Results'!$D$32-'Map and Results'!$D50)^2+('Map and Results'!$E$32-'Map and Results'!$E50)^2))</f>
        <v>228.86581796948661</v>
      </c>
      <c r="M32">
        <f ca="1">IF('Map and Results'!$B$33=0,0,SQRT(('Map and Results'!$D$33-'Map and Results'!$D50)^2+('Map and Results'!$E$33-'Map and Results'!$E50)^2))</f>
        <v>167.97689877396803</v>
      </c>
      <c r="N32">
        <f ca="1">IF('Map and Results'!$B$34=0,0,SQRT(('Map and Results'!$D$34-'Map and Results'!$D50)^2+('Map and Results'!$E$34-'Map and Results'!$E50)^2))</f>
        <v>243.25555795423963</v>
      </c>
      <c r="O32">
        <f ca="1">IF('Map and Results'!$B$35=0,0,SQRT(('Map and Results'!$D$35-'Map and Results'!$D50)^2+('Map and Results'!$E$35-'Map and Results'!$E50)^2))</f>
        <v>257.28940644715817</v>
      </c>
      <c r="P32">
        <f ca="1">IF('Map and Results'!$B$36=0,0,SQRT(('Map and Results'!$D$36-'Map and Results'!$D50)^2+('Map and Results'!$E$36-'Map and Results'!$E50)^2))</f>
        <v>278.02491090763664</v>
      </c>
      <c r="Q32">
        <f ca="1">IF('Map and Results'!$B$37=0,0,SQRT(('Map and Results'!$D$37-'Map and Results'!$D50)^2+('Map and Results'!$E$37-'Map and Results'!$E50)^2))</f>
        <v>263.90677019065834</v>
      </c>
      <c r="R32">
        <f ca="1">IF('Map and Results'!$B$38=0,0,SQRT(('Map and Results'!$D$38-'Map and Results'!$D50)^2+('Map and Results'!$E$38-'Map and Results'!$E50)^2))</f>
        <v>252.23370483026994</v>
      </c>
      <c r="S32">
        <f ca="1">IF('Map and Results'!$B$39=0,0,SQRT(('Map and Results'!$D$39-'Map and Results'!$D50)^2+('Map and Results'!$E$39-'Map and Results'!$E50)^2))</f>
        <v>259.43709128201129</v>
      </c>
      <c r="T32">
        <f ca="1">IF('Map and Results'!$B$40=0,0,SQRT(('Map and Results'!$D$40-'Map and Results'!$D50)^2+('Map and Results'!$E$40-'Map and Results'!$E50)^2))</f>
        <v>306.77103440884332</v>
      </c>
      <c r="U32">
        <f ca="1">IF('Map and Results'!$B$41=0,0,SQRT(('Map and Results'!$D$41-'Map and Results'!$D50)^2+('Map and Results'!$E$41-'Map and Results'!$E50)^2))</f>
        <v>169.17191648392057</v>
      </c>
      <c r="V32">
        <f ca="1">IF('Map and Results'!$B$42=0,0,SQRT(('Map and Results'!$D$42-'Map and Results'!$D50)^2+('Map and Results'!$E$42-'Map and Results'!$E50)^2))</f>
        <v>305.19892334604998</v>
      </c>
      <c r="W32">
        <f ca="1">IF('Map and Results'!$B$43=0,0,SQRT(('Map and Results'!$D$43-'Map and Results'!$D50)^2+('Map and Results'!$E$43-'Map and Results'!$E50)^2))</f>
        <v>144.36511857252438</v>
      </c>
      <c r="X32">
        <f ca="1">IF('Map and Results'!$B$44=0,0,SQRT(('Map and Results'!$D$44-'Map and Results'!$D50)^2+('Map and Results'!$E$44-'Map and Results'!$E50)^2))</f>
        <v>333.59363443433824</v>
      </c>
      <c r="Y32">
        <f ca="1">IF('Map and Results'!$B$45=0,0,SQRT(('Map and Results'!$D$45-'Map and Results'!$D50)^2+('Map and Results'!$E$45-'Map and Results'!$E50)^2))</f>
        <v>305.19322002005737</v>
      </c>
      <c r="Z32">
        <f ca="1">IF('Map and Results'!$B$46=0,0,SQRT(('Map and Results'!$D$46-'Map and Results'!$D50)^2+('Map and Results'!$E$46-'Map and Results'!$E50)^2))</f>
        <v>301.8911676176574</v>
      </c>
      <c r="AA32">
        <f ca="1">IF('Map and Results'!$B$47=0,0,SQRT(('Map and Results'!$D$47-'Map and Results'!$D50)^2+('Map and Results'!$E$47-'Map and Results'!$E50)^2))</f>
        <v>108.87983883578818</v>
      </c>
      <c r="AB32">
        <f ca="1">IF('Map and Results'!$B$48=0,0,SQRT(('Map and Results'!$D$48-'Map and Results'!$D50)^2+('Map and Results'!$E$48-'Map and Results'!$E50)^2))</f>
        <v>0</v>
      </c>
      <c r="AC32">
        <f ca="1">IF('Map and Results'!$B$49=0,0,SQRT(('Map and Results'!$D$49-'Map and Results'!$D50)^2+('Map and Results'!$E$49-'Map and Results'!$E50)^2))</f>
        <v>0</v>
      </c>
      <c r="AD32">
        <f ca="1">IF('Map and Results'!$B$50=0,0,SQRT(('Map and Results'!$D$50-'Map and Results'!$D50)^2+('Map and Results'!$E$50-'Map and Results'!$E50)^2))</f>
        <v>0</v>
      </c>
      <c r="AE32">
        <f ca="1">IF('Map and Results'!$B$51=0,0,SQRT(('Map and Results'!$D$51-'Map and Results'!$D50)^2+('Map and Results'!$E$51-'Map and Results'!$E50)^2))</f>
        <v>0</v>
      </c>
      <c r="AF32">
        <f ca="1">IF('Map and Results'!$B$52=0,0,SQRT(('Map and Results'!$D$52-'Map and Results'!$D50)^2+('Map and Results'!$E$52-'Map and Results'!$E50)^2))</f>
        <v>0</v>
      </c>
      <c r="AG32">
        <f ca="1">IF('Map and Results'!$B$53=0,0,SQRT(('Map and Results'!$D$53-'Map and Results'!$D50)^2+('Map and Results'!$E$53-'Map and Results'!$E50)^2))</f>
        <v>0</v>
      </c>
      <c r="AH32">
        <f ca="1">IF('Map and Results'!$B$54=0,0,SQRT(('Map and Results'!$D$54-'Map and Results'!$D50)^2+('Map and Results'!$E$54-'Map and Results'!$E50)^2))</f>
        <v>0</v>
      </c>
      <c r="AI32">
        <f ca="1">IF('Map and Results'!$B$55=0,0,SQRT(('Map and Results'!$D$55-'Map and Results'!$D50)^2+('Map and Results'!$E$55-'Map and Results'!$E50)^2))</f>
        <v>0</v>
      </c>
      <c r="AJ32">
        <f ca="1">IF('Map and Results'!$B$56=0,0,SQRT(('Map and Results'!$D$56-'Map and Results'!$D50)^2+('Map and Results'!$E$56-'Map and Results'!$E50)^2))</f>
        <v>0</v>
      </c>
      <c r="AK32">
        <f ca="1">IF('Map and Results'!$B$57=0,0,SQRT(('Map and Results'!$D$57-'Map and Results'!$D50)^2+('Map and Results'!$E$57-'Map and Results'!$E50)^2))</f>
        <v>0</v>
      </c>
      <c r="AL32">
        <f ca="1">IF('Map and Results'!$B$58=0,0,SQRT(('Map and Results'!$D$58-'Map and Results'!$D50)^2+('Map and Results'!$E$58-'Map and Results'!$E50)^2))</f>
        <v>0</v>
      </c>
      <c r="AM32">
        <f ca="1">IF('Map and Results'!$B$59=0,0,SQRT(('Map and Results'!$D$59-'Map and Results'!$D50)^2+('Map and Results'!$E$59-'Map and Results'!$E50)^2))</f>
        <v>0</v>
      </c>
      <c r="AN32">
        <f ca="1">IF('Map and Results'!$B$60=0,0,SQRT(('Map and Results'!$D$60-'Map and Results'!$D50)^2+('Map and Results'!$E$60-'Map and Results'!$E50)^2))</f>
        <v>0</v>
      </c>
      <c r="AO32">
        <f ca="1">IF('Map and Results'!$B$61=0,0,SQRT(('Map and Results'!$D$61-'Map and Results'!$D50)^2+('Map and Results'!$E$61-'Map and Results'!$E50)^2))</f>
        <v>0</v>
      </c>
      <c r="AP32">
        <f ca="1">IF('Map and Results'!$B$62=0,0,SQRT(('Map and Results'!$D$62-'Map and Results'!$D50)^2+('Map and Results'!$E$62-'Map and Results'!$E50)^2))</f>
        <v>0</v>
      </c>
      <c r="AQ32">
        <f ca="1">IF('Map and Results'!$B$63=0,0,SQRT(('Map and Results'!$D$63-'Map and Results'!$D50)^2+('Map and Results'!$E$63-'Map and Results'!$E50)^2))</f>
        <v>0</v>
      </c>
      <c r="AR32">
        <f ca="1">IF('Map and Results'!$B$64=0,0,SQRT(('Map and Results'!$D$64-'Map and Results'!$D50)^2+('Map and Results'!$E$64-'Map and Results'!$E50)^2))</f>
        <v>0</v>
      </c>
      <c r="AS32">
        <f ca="1">IF('Map and Results'!$B$65=0,0,SQRT(('Map and Results'!$D$65-'Map and Results'!$D50)^2+('Map and Results'!$E$65-'Map and Results'!$E50)^2))</f>
        <v>0</v>
      </c>
      <c r="AT32">
        <f ca="1">IF('Map and Results'!$B$66=0,0,SQRT(('Map and Results'!$D$66-'Map and Results'!$D50)^2+('Map and Results'!$E$66-'Map and Results'!$E50)^2))</f>
        <v>0</v>
      </c>
      <c r="AU32">
        <f ca="1">IF('Map and Results'!$B$67=0,0,SQRT(('Map and Results'!$D$67-'Map and Results'!$D50)^2+('Map and Results'!$E$67-'Map and Results'!$E50)^2))</f>
        <v>0</v>
      </c>
      <c r="AV32">
        <f ca="1">IF('Map and Results'!$B$68=0,0,SQRT(('Map and Results'!$D$68-'Map and Results'!$D50)^2+('Map and Results'!$E$68-'Map and Results'!$E50)^2))</f>
        <v>0</v>
      </c>
      <c r="AW32">
        <f ca="1">IF('Map and Results'!$B$69=0,0,SQRT(('Map and Results'!$D$69-'Map and Results'!$D50)^2+('Map and Results'!$E$69-'Map and Results'!$E50)^2))</f>
        <v>0</v>
      </c>
      <c r="AX32">
        <f ca="1">IF('Map and Results'!$B$70=0,0,SQRT(('Map and Results'!$D$70-'Map and Results'!$D50)^2+('Map and Results'!$E$70-'Map and Results'!$E50)^2))</f>
        <v>0</v>
      </c>
      <c r="AY32">
        <f ca="1">IF('Map and Results'!$B$71=0,0,SQRT(('Map and Results'!$D$71-'Map and Results'!$D50)^2+('Map and Results'!$E$71-'Map and Results'!$E50)^2))</f>
        <v>0</v>
      </c>
      <c r="AZ32">
        <f ca="1">IF('Map and Results'!$B$72=0,0,SQRT(('Map and Results'!$D$72-'Map and Results'!$D50)^2+('Map and Results'!$E$72-'Map and Results'!$E50)^2))</f>
        <v>0</v>
      </c>
    </row>
    <row r="33" spans="2:52">
      <c r="B33" s="7">
        <v>29</v>
      </c>
      <c r="C33">
        <f ca="1">IF('Map and Results'!$B$23=0,0,SQRT(('Map and Results'!$D$23-'Map and Results'!D51)^2+('Map and Results'!$E$23-'Map and Results'!E51)^2))</f>
        <v>171.07528880159117</v>
      </c>
      <c r="D33">
        <f ca="1">IF('Map and Results'!$B$24=0,0,SQRT(('Map and Results'!$D$24-'Map and Results'!D51)^2+('Map and Results'!$E$24-'Map and Results'!E51)^2))</f>
        <v>253.75335625658602</v>
      </c>
      <c r="E33">
        <f ca="1">IF('Map and Results'!$B$25=0,0,SQRT(('Map and Results'!$D$25-'Map and Results'!D51)^2+('Map and Results'!$E$25-'Map and Results'!E51)^2))</f>
        <v>253.99236023984494</v>
      </c>
      <c r="F33">
        <f ca="1">IF('Map and Results'!$B$26=0,0,SQRT(('Map and Results'!$D$26-'Map and Results'!D51)^2+('Map and Results'!$E$26-'Map and Results'!E51)^2))</f>
        <v>31.205058368012931</v>
      </c>
      <c r="G33">
        <f ca="1">IF('Map and Results'!$B$27=0,0,SQRT(('Map and Results'!$D$27-'Map and Results'!$D51)^2+('Map and Results'!$E$27-'Map and Results'!$E51)^2))</f>
        <v>77.786161986602565</v>
      </c>
      <c r="H33">
        <f ca="1">IF('Map and Results'!$B$28=0,0,SQRT(('Map and Results'!$D$28-'Map and Results'!$D51)^2+('Map and Results'!$E$28-'Map and Results'!$E51)^2))</f>
        <v>118.36945256341147</v>
      </c>
      <c r="I33">
        <f ca="1">IF('Map and Results'!$B$29=0,0,SQRT(('Map and Results'!$D$29-'Map and Results'!$D51)^2+('Map and Results'!$E$29-'Map and Results'!$E51)^2))</f>
        <v>94.381436793684401</v>
      </c>
      <c r="J33">
        <f ca="1">IF('Map and Results'!$B$30=0,0,SQRT(('Map and Results'!$D$30-'Map and Results'!$D51)^2+('Map and Results'!$E$30-'Map and Results'!$E51)^2))</f>
        <v>283.80592598027016</v>
      </c>
      <c r="K33">
        <f ca="1">IF('Map and Results'!$B$31=0,0,SQRT(('Map and Results'!$D$31-'Map and Results'!$D51)^2+('Map and Results'!$E$31-'Map and Results'!$E51)^2))</f>
        <v>163.85342082297112</v>
      </c>
      <c r="L33">
        <f ca="1">IF('Map and Results'!$B$32=0,0,SQRT(('Map and Results'!$D$32-'Map and Results'!$D51)^2+('Map and Results'!$E$32-'Map and Results'!$E51)^2))</f>
        <v>160.12145568125726</v>
      </c>
      <c r="M33">
        <f ca="1">IF('Map and Results'!$B$33=0,0,SQRT(('Map and Results'!$D$33-'Map and Results'!$D51)^2+('Map and Results'!$E$33-'Map and Results'!$E51)^2))</f>
        <v>213.94269468623941</v>
      </c>
      <c r="N33">
        <f ca="1">IF('Map and Results'!$B$34=0,0,SQRT(('Map and Results'!$D$34-'Map and Results'!$D51)^2+('Map and Results'!$E$34-'Map and Results'!$E51)^2))</f>
        <v>26.626636731750679</v>
      </c>
      <c r="O33">
        <f ca="1">IF('Map and Results'!$B$35=0,0,SQRT(('Map and Results'!$D$35-'Map and Results'!$D51)^2+('Map and Results'!$E$35-'Map and Results'!$E51)^2))</f>
        <v>9.6944775621535371</v>
      </c>
      <c r="P33">
        <f ca="1">IF('Map and Results'!$B$36=0,0,SQRT(('Map and Results'!$D$36-'Map and Results'!$D51)^2+('Map and Results'!$E$36-'Map and Results'!$E51)^2))</f>
        <v>38.336612813710282</v>
      </c>
      <c r="Q33">
        <f ca="1">IF('Map and Results'!$B$37=0,0,SQRT(('Map and Results'!$D$37-'Map and Results'!$D51)^2+('Map and Results'!$E$37-'Map and Results'!$E51)^2))</f>
        <v>140.21134321236107</v>
      </c>
      <c r="R33">
        <f ca="1">IF('Map and Results'!$B$38=0,0,SQRT(('Map and Results'!$D$38-'Map and Results'!$D51)^2+('Map and Results'!$E$38-'Map and Results'!$E51)^2))</f>
        <v>134.73133092270569</v>
      </c>
      <c r="S33">
        <f ca="1">IF('Map and Results'!$B$39=0,0,SQRT(('Map and Results'!$D$39-'Map and Results'!$D51)^2+('Map and Results'!$E$39-'Map and Results'!$E51)^2))</f>
        <v>200.08114626174628</v>
      </c>
      <c r="T33">
        <f ca="1">IF('Map and Results'!$B$40=0,0,SQRT(('Map and Results'!$D$40-'Map and Results'!$D51)^2+('Map and Results'!$E$40-'Map and Results'!$E51)^2))</f>
        <v>248.18710360000887</v>
      </c>
      <c r="U33">
        <f ca="1">IF('Map and Results'!$B$41=0,0,SQRT(('Map and Results'!$D$41-'Map and Results'!$D51)^2+('Map and Results'!$E$41-'Map and Results'!$E51)^2))</f>
        <v>97.425906473812944</v>
      </c>
      <c r="V33">
        <f ca="1">IF('Map and Results'!$B$42=0,0,SQRT(('Map and Results'!$D$42-'Map and Results'!$D51)^2+('Map and Results'!$E$42-'Map and Results'!$E51)^2))</f>
        <v>236.68070260453916</v>
      </c>
      <c r="W33">
        <f ca="1">IF('Map and Results'!$B$43=0,0,SQRT(('Map and Results'!$D$43-'Map and Results'!$D51)^2+('Map and Results'!$E$43-'Map and Results'!$E51)^2))</f>
        <v>155.37295239800838</v>
      </c>
      <c r="X33">
        <f ca="1">IF('Map and Results'!$B$44=0,0,SQRT(('Map and Results'!$D$44-'Map and Results'!$D51)^2+('Map and Results'!$E$44-'Map and Results'!$E51)^2))</f>
        <v>146.84424280796</v>
      </c>
      <c r="Y33">
        <f ca="1">IF('Map and Results'!$B$45=0,0,SQRT(('Map and Results'!$D$45-'Map and Results'!$D51)^2+('Map and Results'!$E$45-'Map and Results'!$E51)^2))</f>
        <v>221.58292261622387</v>
      </c>
      <c r="Z33">
        <f ca="1">IF('Map and Results'!$B$46=0,0,SQRT(('Map and Results'!$D$46-'Map and Results'!$D51)^2+('Map and Results'!$E$46-'Map and Results'!$E51)^2))</f>
        <v>163.74480946569594</v>
      </c>
      <c r="AA33">
        <f ca="1">IF('Map and Results'!$B$47=0,0,SQRT(('Map and Results'!$D$47-'Map and Results'!$D51)^2+('Map and Results'!$E$47-'Map and Results'!$E51)^2))</f>
        <v>146.71945412050033</v>
      </c>
      <c r="AB33">
        <f ca="1">IF('Map and Results'!$B$48=0,0,SQRT(('Map and Results'!$D$48-'Map and Results'!$D51)^2+('Map and Results'!$E$48-'Map and Results'!$E51)^2))</f>
        <v>0</v>
      </c>
      <c r="AC33">
        <f ca="1">IF('Map and Results'!$B$49=0,0,SQRT(('Map and Results'!$D$49-'Map and Results'!$D51)^2+('Map and Results'!$E$49-'Map and Results'!$E51)^2))</f>
        <v>0</v>
      </c>
      <c r="AD33">
        <f ca="1">IF('Map and Results'!$B$50=0,0,SQRT(('Map and Results'!$D$50-'Map and Results'!$D51)^2+('Map and Results'!$E$50-'Map and Results'!$E51)^2))</f>
        <v>0</v>
      </c>
      <c r="AE33">
        <f ca="1">IF('Map and Results'!$B$51=0,0,SQRT(('Map and Results'!$D$51-'Map and Results'!$D51)^2+('Map and Results'!$E$51-'Map and Results'!$E51)^2))</f>
        <v>0</v>
      </c>
      <c r="AF33">
        <f ca="1">IF('Map and Results'!$B$52=0,0,SQRT(('Map and Results'!$D$52-'Map and Results'!$D51)^2+('Map and Results'!$E$52-'Map and Results'!$E51)^2))</f>
        <v>0</v>
      </c>
      <c r="AG33">
        <f ca="1">IF('Map and Results'!$B$53=0,0,SQRT(('Map and Results'!$D$53-'Map and Results'!$D51)^2+('Map and Results'!$E$53-'Map and Results'!$E51)^2))</f>
        <v>0</v>
      </c>
      <c r="AH33">
        <f ca="1">IF('Map and Results'!$B$54=0,0,SQRT(('Map and Results'!$D$54-'Map and Results'!$D51)^2+('Map and Results'!$E$54-'Map and Results'!$E51)^2))</f>
        <v>0</v>
      </c>
      <c r="AI33">
        <f ca="1">IF('Map and Results'!$B$55=0,0,SQRT(('Map and Results'!$D$55-'Map and Results'!$D51)^2+('Map and Results'!$E$55-'Map and Results'!$E51)^2))</f>
        <v>0</v>
      </c>
      <c r="AJ33">
        <f ca="1">IF('Map and Results'!$B$56=0,0,SQRT(('Map and Results'!$D$56-'Map and Results'!$D51)^2+('Map and Results'!$E$56-'Map and Results'!$E51)^2))</f>
        <v>0</v>
      </c>
      <c r="AK33">
        <f ca="1">IF('Map and Results'!$B$57=0,0,SQRT(('Map and Results'!$D$57-'Map and Results'!$D51)^2+('Map and Results'!$E$57-'Map and Results'!$E51)^2))</f>
        <v>0</v>
      </c>
      <c r="AL33">
        <f ca="1">IF('Map and Results'!$B$58=0,0,SQRT(('Map and Results'!$D$58-'Map and Results'!$D51)^2+('Map and Results'!$E$58-'Map and Results'!$E51)^2))</f>
        <v>0</v>
      </c>
      <c r="AM33">
        <f ca="1">IF('Map and Results'!$B$59=0,0,SQRT(('Map and Results'!$D$59-'Map and Results'!$D51)^2+('Map and Results'!$E$59-'Map and Results'!$E51)^2))</f>
        <v>0</v>
      </c>
      <c r="AN33">
        <f ca="1">IF('Map and Results'!$B$60=0,0,SQRT(('Map and Results'!$D$60-'Map and Results'!$D51)^2+('Map and Results'!$E$60-'Map and Results'!$E51)^2))</f>
        <v>0</v>
      </c>
      <c r="AO33">
        <f ca="1">IF('Map and Results'!$B$61=0,0,SQRT(('Map and Results'!$D$61-'Map and Results'!$D51)^2+('Map and Results'!$E$61-'Map and Results'!$E51)^2))</f>
        <v>0</v>
      </c>
      <c r="AP33">
        <f ca="1">IF('Map and Results'!$B$62=0,0,SQRT(('Map and Results'!$D$62-'Map and Results'!$D51)^2+('Map and Results'!$E$62-'Map and Results'!$E51)^2))</f>
        <v>0</v>
      </c>
      <c r="AQ33">
        <f ca="1">IF('Map and Results'!$B$63=0,0,SQRT(('Map and Results'!$D$63-'Map and Results'!$D51)^2+('Map and Results'!$E$63-'Map and Results'!$E51)^2))</f>
        <v>0</v>
      </c>
      <c r="AR33">
        <f ca="1">IF('Map and Results'!$B$64=0,0,SQRT(('Map and Results'!$D$64-'Map and Results'!$D51)^2+('Map and Results'!$E$64-'Map and Results'!$E51)^2))</f>
        <v>0</v>
      </c>
      <c r="AS33">
        <f ca="1">IF('Map and Results'!$B$65=0,0,SQRT(('Map and Results'!$D$65-'Map and Results'!$D51)^2+('Map and Results'!$E$65-'Map and Results'!$E51)^2))</f>
        <v>0</v>
      </c>
      <c r="AT33">
        <f ca="1">IF('Map and Results'!$B$66=0,0,SQRT(('Map and Results'!$D$66-'Map and Results'!$D51)^2+('Map and Results'!$E$66-'Map and Results'!$E51)^2))</f>
        <v>0</v>
      </c>
      <c r="AU33">
        <f ca="1">IF('Map and Results'!$B$67=0,0,SQRT(('Map and Results'!$D$67-'Map and Results'!$D51)^2+('Map and Results'!$E$67-'Map and Results'!$E51)^2))</f>
        <v>0</v>
      </c>
      <c r="AV33">
        <f ca="1">IF('Map and Results'!$B$68=0,0,SQRT(('Map and Results'!$D$68-'Map and Results'!$D51)^2+('Map and Results'!$E$68-'Map and Results'!$E51)^2))</f>
        <v>0</v>
      </c>
      <c r="AW33">
        <f ca="1">IF('Map and Results'!$B$69=0,0,SQRT(('Map and Results'!$D$69-'Map and Results'!$D51)^2+('Map and Results'!$E$69-'Map and Results'!$E51)^2))</f>
        <v>0</v>
      </c>
      <c r="AX33">
        <f ca="1">IF('Map and Results'!$B$70=0,0,SQRT(('Map and Results'!$D$70-'Map and Results'!$D51)^2+('Map and Results'!$E$70-'Map and Results'!$E51)^2))</f>
        <v>0</v>
      </c>
      <c r="AY33">
        <f ca="1">IF('Map and Results'!$B$71=0,0,SQRT(('Map and Results'!$D$71-'Map and Results'!$D51)^2+('Map and Results'!$E$71-'Map and Results'!$E51)^2))</f>
        <v>0</v>
      </c>
      <c r="AZ33">
        <f ca="1">IF('Map and Results'!$B$72=0,0,SQRT(('Map and Results'!$D$72-'Map and Results'!$D51)^2+('Map and Results'!$E$72-'Map and Results'!$E51)^2))</f>
        <v>0</v>
      </c>
    </row>
    <row r="34" spans="2:52">
      <c r="B34" s="7">
        <v>30</v>
      </c>
      <c r="C34">
        <f ca="1">IF('Map and Results'!$B$23=0,0,SQRT(('Map and Results'!$D$23-'Map and Results'!D52)^2+('Map and Results'!$E$23-'Map and Results'!E52)^2))</f>
        <v>16.030351623626146</v>
      </c>
      <c r="D34">
        <f ca="1">IF('Map and Results'!$B$24=0,0,SQRT(('Map and Results'!$D$24-'Map and Results'!D52)^2+('Map and Results'!$E$24-'Map and Results'!E52)^2))</f>
        <v>141.40516305286502</v>
      </c>
      <c r="E34">
        <f ca="1">IF('Map and Results'!$B$25=0,0,SQRT(('Map and Results'!$D$25-'Map and Results'!D52)^2+('Map and Results'!$E$25-'Map and Results'!E52)^2))</f>
        <v>230.09983788154298</v>
      </c>
      <c r="F34">
        <f ca="1">IF('Map and Results'!$B$26=0,0,SQRT(('Map and Results'!$D$26-'Map and Results'!D52)^2+('Map and Results'!$E$26-'Map and Results'!E52)^2))</f>
        <v>197.65248955941198</v>
      </c>
      <c r="G34">
        <f ca="1">IF('Map and Results'!$B$27=0,0,SQRT(('Map and Results'!$D$27-'Map and Results'!$D52)^2+('Map and Results'!$E$27-'Map and Results'!$E52)^2))</f>
        <v>224.06829038271047</v>
      </c>
      <c r="H34">
        <f ca="1">IF('Map and Results'!$B$28=0,0,SQRT(('Map and Results'!$D$28-'Map and Results'!$D52)^2+('Map and Results'!$E$28-'Map and Results'!$E52)^2))</f>
        <v>81.262200073440326</v>
      </c>
      <c r="I34">
        <f ca="1">IF('Map and Results'!$B$29=0,0,SQRT(('Map and Results'!$D$29-'Map and Results'!$D52)^2+('Map and Results'!$E$29-'Map and Results'!$E52)^2))</f>
        <v>75.474642081933922</v>
      </c>
      <c r="J34">
        <f ca="1">IF('Map and Results'!$B$30=0,0,SQRT(('Map and Results'!$D$30-'Map and Results'!$D52)^2+('Map and Results'!$E$30-'Map and Results'!$E52)^2))</f>
        <v>184.62075120866987</v>
      </c>
      <c r="K34">
        <f ca="1">IF('Map and Results'!$B$31=0,0,SQRT(('Map and Results'!$D$31-'Map and Results'!$D52)^2+('Map and Results'!$E$31-'Map and Results'!$E52)^2))</f>
        <v>19.251184490258687</v>
      </c>
      <c r="L34">
        <f ca="1">IF('Map and Results'!$B$32=0,0,SQRT(('Map and Results'!$D$32-'Map and Results'!$D52)^2+('Map and Results'!$E$32-'Map and Results'!$E52)^2))</f>
        <v>87.633785591960887</v>
      </c>
      <c r="M34">
        <f ca="1">IF('Map and Results'!$B$33=0,0,SQRT(('Map and Results'!$D$33-'Map and Results'!$D52)^2+('Map and Results'!$E$33-'Map and Results'!$E52)^2))</f>
        <v>174.67526221660739</v>
      </c>
      <c r="N34">
        <f ca="1">IF('Map and Results'!$B$34=0,0,SQRT(('Map and Results'!$D$34-'Map and Results'!$D52)^2+('Map and Results'!$E$34-'Map and Results'!$E52)^2))</f>
        <v>145.18947030907006</v>
      </c>
      <c r="O34">
        <f ca="1">IF('Map and Results'!$B$35=0,0,SQRT(('Map and Results'!$D$35-'Map and Results'!$D52)^2+('Map and Results'!$E$35-'Map and Results'!$E52)^2))</f>
        <v>175.09471265802009</v>
      </c>
      <c r="P34">
        <f ca="1">IF('Map and Results'!$B$36=0,0,SQRT(('Map and Results'!$D$36-'Map and Results'!$D52)^2+('Map and Results'!$E$36-'Map and Results'!$E52)^2))</f>
        <v>143.24247071746066</v>
      </c>
      <c r="Q34">
        <f ca="1">IF('Map and Results'!$B$37=0,0,SQRT(('Map and Results'!$D$37-'Map and Results'!$D52)^2+('Map and Results'!$E$37-'Map and Results'!$E52)^2))</f>
        <v>48.545723158210279</v>
      </c>
      <c r="R34">
        <f ca="1">IF('Map and Results'!$B$38=0,0,SQRT(('Map and Results'!$D$38-'Map and Results'!$D52)^2+('Map and Results'!$E$38-'Map and Results'!$E52)^2))</f>
        <v>60.348825625949729</v>
      </c>
      <c r="S34">
        <f ca="1">IF('Map and Results'!$B$39=0,0,SQRT(('Map and Results'!$D$39-'Map and Results'!$D52)^2+('Map and Results'!$E$39-'Map and Results'!$E52)^2))</f>
        <v>84.615262863593259</v>
      </c>
      <c r="T34">
        <f ca="1">IF('Map and Results'!$B$40=0,0,SQRT(('Map and Results'!$D$40-'Map and Results'!$D52)^2+('Map and Results'!$E$40-'Map and Results'!$E52)^2))</f>
        <v>101.65555228558193</v>
      </c>
      <c r="U34">
        <f ca="1">IF('Map and Results'!$B$41=0,0,SQRT(('Map and Results'!$D$41-'Map and Results'!$D52)^2+('Map and Results'!$E$41-'Map and Results'!$E52)^2))</f>
        <v>158.82758618762628</v>
      </c>
      <c r="V34">
        <f ca="1">IF('Map and Results'!$B$42=0,0,SQRT(('Map and Results'!$D$42-'Map and Results'!$D52)^2+('Map and Results'!$E$42-'Map and Results'!$E52)^2))</f>
        <v>88.27879576309725</v>
      </c>
      <c r="W34">
        <f ca="1">IF('Map and Results'!$B$43=0,0,SQRT(('Map and Results'!$D$43-'Map and Results'!$D52)^2+('Map and Results'!$E$43-'Map and Results'!$E52)^2))</f>
        <v>167.83588280845873</v>
      </c>
      <c r="X34">
        <f ca="1">IF('Map and Results'!$B$44=0,0,SQRT(('Map and Results'!$D$44-'Map and Results'!$D52)^2+('Map and Results'!$E$44-'Map and Results'!$E52)^2))</f>
        <v>54.016519578710174</v>
      </c>
      <c r="Y34">
        <f ca="1">IF('Map and Results'!$B$45=0,0,SQRT(('Map and Results'!$D$45-'Map and Results'!$D52)^2+('Map and Results'!$E$45-'Map and Results'!$E52)^2))</f>
        <v>69.484596573690979</v>
      </c>
      <c r="Z34">
        <f ca="1">IF('Map and Results'!$B$46=0,0,SQRT(('Map and Results'!$D$46-'Map and Results'!$D52)^2+('Map and Results'!$E$46-'Map and Results'!$E52)^2))</f>
        <v>10.104099698568927</v>
      </c>
      <c r="AA34">
        <f ca="1">IF('Map and Results'!$B$47=0,0,SQRT(('Map and Results'!$D$47-'Map and Results'!$D52)^2+('Map and Results'!$E$47-'Map and Results'!$E52)^2))</f>
        <v>251.79581359320878</v>
      </c>
      <c r="AB34">
        <f ca="1">IF('Map and Results'!$B$48=0,0,SQRT(('Map and Results'!$D$48-'Map and Results'!$D52)^2+('Map and Results'!$E$48-'Map and Results'!$E52)^2))</f>
        <v>0</v>
      </c>
      <c r="AC34">
        <f ca="1">IF('Map and Results'!$B$49=0,0,SQRT(('Map and Results'!$D$49-'Map and Results'!$D52)^2+('Map and Results'!$E$49-'Map and Results'!$E52)^2))</f>
        <v>0</v>
      </c>
      <c r="AD34">
        <f ca="1">IF('Map and Results'!$B$50=0,0,SQRT(('Map and Results'!$D$50-'Map and Results'!$D52)^2+('Map and Results'!$E$50-'Map and Results'!$E52)^2))</f>
        <v>0</v>
      </c>
      <c r="AE34">
        <f ca="1">IF('Map and Results'!$B$51=0,0,SQRT(('Map and Results'!$D$51-'Map and Results'!$D52)^2+('Map and Results'!$E$51-'Map and Results'!$E52)^2))</f>
        <v>0</v>
      </c>
      <c r="AF34">
        <f ca="1">IF('Map and Results'!$B$52=0,0,SQRT(('Map and Results'!$D$52-'Map and Results'!$D52)^2+('Map and Results'!$E$52-'Map and Results'!$E52)^2))</f>
        <v>0</v>
      </c>
      <c r="AG34">
        <f ca="1">IF('Map and Results'!$B$53=0,0,SQRT(('Map and Results'!$D$53-'Map and Results'!$D52)^2+('Map and Results'!$E$53-'Map and Results'!$E52)^2))</f>
        <v>0</v>
      </c>
      <c r="AH34">
        <f ca="1">IF('Map and Results'!$B$54=0,0,SQRT(('Map and Results'!$D$54-'Map and Results'!$D52)^2+('Map and Results'!$E$54-'Map and Results'!$E52)^2))</f>
        <v>0</v>
      </c>
      <c r="AI34">
        <f ca="1">IF('Map and Results'!$B$55=0,0,SQRT(('Map and Results'!$D$55-'Map and Results'!$D52)^2+('Map and Results'!$E$55-'Map and Results'!$E52)^2))</f>
        <v>0</v>
      </c>
      <c r="AJ34">
        <f ca="1">IF('Map and Results'!$B$56=0,0,SQRT(('Map and Results'!$D$56-'Map and Results'!$D52)^2+('Map and Results'!$E$56-'Map and Results'!$E52)^2))</f>
        <v>0</v>
      </c>
      <c r="AK34">
        <f ca="1">IF('Map and Results'!$B$57=0,0,SQRT(('Map and Results'!$D$57-'Map and Results'!$D52)^2+('Map and Results'!$E$57-'Map and Results'!$E52)^2))</f>
        <v>0</v>
      </c>
      <c r="AL34">
        <f ca="1">IF('Map and Results'!$B$58=0,0,SQRT(('Map and Results'!$D$58-'Map and Results'!$D52)^2+('Map and Results'!$E$58-'Map and Results'!$E52)^2))</f>
        <v>0</v>
      </c>
      <c r="AM34">
        <f ca="1">IF('Map and Results'!$B$59=0,0,SQRT(('Map and Results'!$D$59-'Map and Results'!$D52)^2+('Map and Results'!$E$59-'Map and Results'!$E52)^2))</f>
        <v>0</v>
      </c>
      <c r="AN34">
        <f ca="1">IF('Map and Results'!$B$60=0,0,SQRT(('Map and Results'!$D$60-'Map and Results'!$D52)^2+('Map and Results'!$E$60-'Map and Results'!$E52)^2))</f>
        <v>0</v>
      </c>
      <c r="AO34">
        <f ca="1">IF('Map and Results'!$B$61=0,0,SQRT(('Map and Results'!$D$61-'Map and Results'!$D52)^2+('Map and Results'!$E$61-'Map and Results'!$E52)^2))</f>
        <v>0</v>
      </c>
      <c r="AP34">
        <f ca="1">IF('Map and Results'!$B$62=0,0,SQRT(('Map and Results'!$D$62-'Map and Results'!$D52)^2+('Map and Results'!$E$62-'Map and Results'!$E52)^2))</f>
        <v>0</v>
      </c>
      <c r="AQ34">
        <f ca="1">IF('Map and Results'!$B$63=0,0,SQRT(('Map and Results'!$D$63-'Map and Results'!$D52)^2+('Map and Results'!$E$63-'Map and Results'!$E52)^2))</f>
        <v>0</v>
      </c>
      <c r="AR34">
        <f ca="1">IF('Map and Results'!$B$64=0,0,SQRT(('Map and Results'!$D$64-'Map and Results'!$D52)^2+('Map and Results'!$E$64-'Map and Results'!$E52)^2))</f>
        <v>0</v>
      </c>
      <c r="AS34">
        <f ca="1">IF('Map and Results'!$B$65=0,0,SQRT(('Map and Results'!$D$65-'Map and Results'!$D52)^2+('Map and Results'!$E$65-'Map and Results'!$E52)^2))</f>
        <v>0</v>
      </c>
      <c r="AT34">
        <f ca="1">IF('Map and Results'!$B$66=0,0,SQRT(('Map and Results'!$D$66-'Map and Results'!$D52)^2+('Map and Results'!$E$66-'Map and Results'!$E52)^2))</f>
        <v>0</v>
      </c>
      <c r="AU34">
        <f ca="1">IF('Map and Results'!$B$67=0,0,SQRT(('Map and Results'!$D$67-'Map and Results'!$D52)^2+('Map and Results'!$E$67-'Map and Results'!$E52)^2))</f>
        <v>0</v>
      </c>
      <c r="AV34">
        <f ca="1">IF('Map and Results'!$B$68=0,0,SQRT(('Map and Results'!$D$68-'Map and Results'!$D52)^2+('Map and Results'!$E$68-'Map and Results'!$E52)^2))</f>
        <v>0</v>
      </c>
      <c r="AW34">
        <f ca="1">IF('Map and Results'!$B$69=0,0,SQRT(('Map and Results'!$D$69-'Map and Results'!$D52)^2+('Map and Results'!$E$69-'Map and Results'!$E52)^2))</f>
        <v>0</v>
      </c>
      <c r="AX34">
        <f ca="1">IF('Map and Results'!$B$70=0,0,SQRT(('Map and Results'!$D$70-'Map and Results'!$D52)^2+('Map and Results'!$E$70-'Map and Results'!$E52)^2))</f>
        <v>0</v>
      </c>
      <c r="AY34">
        <f ca="1">IF('Map and Results'!$B$71=0,0,SQRT(('Map and Results'!$D$71-'Map and Results'!$D52)^2+('Map and Results'!$E$71-'Map and Results'!$E52)^2))</f>
        <v>0</v>
      </c>
      <c r="AZ34">
        <f ca="1">IF('Map and Results'!$B$72=0,0,SQRT(('Map and Results'!$D$72-'Map and Results'!$D52)^2+('Map and Results'!$E$72-'Map and Results'!$E52)^2))</f>
        <v>0</v>
      </c>
    </row>
    <row r="35" spans="2:52">
      <c r="B35" s="7">
        <v>31</v>
      </c>
      <c r="C35">
        <f ca="1">IF('Map and Results'!$B$23=0,0,SQRT(('Map and Results'!$D$23-'Map and Results'!D53)^2+('Map and Results'!$E$23-'Map and Results'!E53)^2))</f>
        <v>123.54420010103129</v>
      </c>
      <c r="D35">
        <f ca="1">IF('Map and Results'!$B$24=0,0,SQRT(('Map and Results'!$D$24-'Map and Results'!D53)^2+('Map and Results'!$E$24-'Map and Results'!E53)^2))</f>
        <v>139.39795648165986</v>
      </c>
      <c r="E35">
        <f ca="1">IF('Map and Results'!$B$25=0,0,SQRT(('Map and Results'!$D$25-'Map and Results'!D53)^2+('Map and Results'!$E$25-'Map and Results'!E53)^2))</f>
        <v>129.75427869088176</v>
      </c>
      <c r="F35">
        <f ca="1">IF('Map and Results'!$B$26=0,0,SQRT(('Map and Results'!$D$26-'Map and Results'!D53)^2+('Map and Results'!$E$26-'Map and Results'!E53)^2))</f>
        <v>157.98213377881632</v>
      </c>
      <c r="G35">
        <f ca="1">IF('Map and Results'!$B$27=0,0,SQRT(('Map and Results'!$D$27-'Map and Results'!$D53)^2+('Map and Results'!$E$27-'Map and Results'!$E53)^2))</f>
        <v>130.73785118776905</v>
      </c>
      <c r="H35">
        <f ca="1">IF('Map and Results'!$B$28=0,0,SQRT(('Map and Results'!$D$28-'Map and Results'!$D53)^2+('Map and Results'!$E$28-'Map and Results'!$E53)^2))</f>
        <v>154.06689659167375</v>
      </c>
      <c r="I35">
        <f ca="1">IF('Map and Results'!$B$29=0,0,SQRT(('Map and Results'!$D$29-'Map and Results'!$D53)^2+('Map and Results'!$E$29-'Map and Results'!$E53)^2))</f>
        <v>99.843675665423859</v>
      </c>
      <c r="J35">
        <f ca="1">IF('Map and Results'!$B$30=0,0,SQRT(('Map and Results'!$D$30-'Map and Results'!$D53)^2+('Map and Results'!$E$30-'Map and Results'!$E53)^2))</f>
        <v>160.87811411564292</v>
      </c>
      <c r="K35">
        <f ca="1">IF('Map and Results'!$B$31=0,0,SQRT(('Map and Results'!$D$31-'Map and Results'!$D53)^2+('Map and Results'!$E$31-'Map and Results'!$E53)^2))</f>
        <v>144.47966142690942</v>
      </c>
      <c r="L35">
        <f ca="1">IF('Map and Results'!$B$32=0,0,SQRT(('Map and Results'!$D$32-'Map and Results'!$D53)^2+('Map and Results'!$E$32-'Map and Results'!$E53)^2))</f>
        <v>60.603043467169364</v>
      </c>
      <c r="M35">
        <f ca="1">IF('Map and Results'!$B$33=0,0,SQRT(('Map and Results'!$D$33-'Map and Results'!$D53)^2+('Map and Results'!$E$33-'Map and Results'!$E53)^2))</f>
        <v>85.359635416642803</v>
      </c>
      <c r="N35">
        <f ca="1">IF('Map and Results'!$B$34=0,0,SQRT(('Map and Results'!$D$34-'Map and Results'!$D53)^2+('Map and Results'!$E$34-'Map and Results'!$E53)^2))</f>
        <v>106.67837581871959</v>
      </c>
      <c r="O35">
        <f ca="1">IF('Map and Results'!$B$35=0,0,SQRT(('Map and Results'!$D$35-'Map and Results'!$D53)^2+('Map and Results'!$E$35-'Map and Results'!$E53)^2))</f>
        <v>138.28367406166947</v>
      </c>
      <c r="P35">
        <f ca="1">IF('Map and Results'!$B$36=0,0,SQRT(('Map and Results'!$D$36-'Map and Results'!$D53)^2+('Map and Results'!$E$36-'Map and Results'!$E53)^2))</f>
        <v>135.94068136334428</v>
      </c>
      <c r="Q35">
        <f ca="1">IF('Map and Results'!$B$37=0,0,SQRT(('Map and Results'!$D$37-'Map and Results'!$D53)^2+('Map and Results'!$E$37-'Map and Results'!$E53)^2))</f>
        <v>86.219437563518156</v>
      </c>
      <c r="R35">
        <f ca="1">IF('Map and Results'!$B$38=0,0,SQRT(('Map and Results'!$D$38-'Map and Results'!$D53)^2+('Map and Results'!$E$38-'Map and Results'!$E53)^2))</f>
        <v>74.449130109220633</v>
      </c>
      <c r="S35">
        <f ca="1">IF('Map and Results'!$B$39=0,0,SQRT(('Map and Results'!$D$39-'Map and Results'!$D53)^2+('Map and Results'!$E$39-'Map and Results'!$E53)^2))</f>
        <v>102.83759109485551</v>
      </c>
      <c r="T35">
        <f ca="1">IF('Map and Results'!$B$40=0,0,SQRT(('Map and Results'!$D$40-'Map and Results'!$D53)^2+('Map and Results'!$E$40-'Map and Results'!$E53)^2))</f>
        <v>157.33432063812495</v>
      </c>
      <c r="U35">
        <f ca="1">IF('Map and Results'!$B$41=0,0,SQRT(('Map and Results'!$D$41-'Map and Results'!$D53)^2+('Map and Results'!$E$41-'Map and Results'!$E53)^2))</f>
        <v>43.111487675475495</v>
      </c>
      <c r="V35">
        <f ca="1">IF('Map and Results'!$B$42=0,0,SQRT(('Map and Results'!$D$42-'Map and Results'!$D53)^2+('Map and Results'!$E$42-'Map and Results'!$E53)^2))</f>
        <v>150.37397985168838</v>
      </c>
      <c r="W35">
        <f ca="1">IF('Map and Results'!$B$43=0,0,SQRT(('Map and Results'!$D$43-'Map and Results'!$D53)^2+('Map and Results'!$E$43-'Map and Results'!$E53)^2))</f>
        <v>37.260693529621733</v>
      </c>
      <c r="X35">
        <f ca="1">IF('Map and Results'!$B$44=0,0,SQRT(('Map and Results'!$D$44-'Map and Results'!$D53)^2+('Map and Results'!$E$44-'Map and Results'!$E53)^2))</f>
        <v>157.20303915025286</v>
      </c>
      <c r="Y35">
        <f ca="1">IF('Map and Results'!$B$45=0,0,SQRT(('Map and Results'!$D$45-'Map and Results'!$D53)^2+('Map and Results'!$E$45-'Map and Results'!$E53)^2))</f>
        <v>143.29474770335659</v>
      </c>
      <c r="Z35">
        <f ca="1">IF('Map and Results'!$B$46=0,0,SQRT(('Map and Results'!$D$46-'Map and Results'!$D53)^2+('Map and Results'!$E$46-'Map and Results'!$E53)^2))</f>
        <v>124.59502120494498</v>
      </c>
      <c r="AA35">
        <f ca="1">IF('Map and Results'!$B$47=0,0,SQRT(('Map and Results'!$D$47-'Map and Results'!$D53)^2+('Map and Results'!$E$47-'Map and Results'!$E53)^2))</f>
        <v>125.51930772612369</v>
      </c>
      <c r="AB35">
        <f ca="1">IF('Map and Results'!$B$48=0,0,SQRT(('Map and Results'!$D$48-'Map and Results'!$D53)^2+('Map and Results'!$E$48-'Map and Results'!$E53)^2))</f>
        <v>0</v>
      </c>
      <c r="AC35">
        <f ca="1">IF('Map and Results'!$B$49=0,0,SQRT(('Map and Results'!$D$49-'Map and Results'!$D53)^2+('Map and Results'!$E$49-'Map and Results'!$E53)^2))</f>
        <v>0</v>
      </c>
      <c r="AD35">
        <f ca="1">IF('Map and Results'!$B$50=0,0,SQRT(('Map and Results'!$D$50-'Map and Results'!$D53)^2+('Map and Results'!$E$50-'Map and Results'!$E53)^2))</f>
        <v>0</v>
      </c>
      <c r="AE35">
        <f ca="1">IF('Map and Results'!$B$51=0,0,SQRT(('Map and Results'!$D$51-'Map and Results'!$D53)^2+('Map and Results'!$E$51-'Map and Results'!$E53)^2))</f>
        <v>0</v>
      </c>
      <c r="AF35">
        <f ca="1">IF('Map and Results'!$B$52=0,0,SQRT(('Map and Results'!$D$52-'Map and Results'!$D53)^2+('Map and Results'!$E$52-'Map and Results'!$E53)^2))</f>
        <v>0</v>
      </c>
      <c r="AG35">
        <f ca="1">IF('Map and Results'!$B$53=0,0,SQRT(('Map and Results'!$D$53-'Map and Results'!$D53)^2+('Map and Results'!$E$53-'Map and Results'!$E53)^2))</f>
        <v>0</v>
      </c>
      <c r="AH35">
        <f ca="1">IF('Map and Results'!$B$54=0,0,SQRT(('Map and Results'!$D$54-'Map and Results'!$D53)^2+('Map and Results'!$E$54-'Map and Results'!$E53)^2))</f>
        <v>0</v>
      </c>
      <c r="AI35">
        <f ca="1">IF('Map and Results'!$B$55=0,0,SQRT(('Map and Results'!$D$55-'Map and Results'!$D53)^2+('Map and Results'!$E$55-'Map and Results'!$E53)^2))</f>
        <v>0</v>
      </c>
      <c r="AJ35">
        <f ca="1">IF('Map and Results'!$B$56=0,0,SQRT(('Map and Results'!$D$56-'Map and Results'!$D53)^2+('Map and Results'!$E$56-'Map and Results'!$E53)^2))</f>
        <v>0</v>
      </c>
      <c r="AK35">
        <f ca="1">IF('Map and Results'!$B$57=0,0,SQRT(('Map and Results'!$D$57-'Map and Results'!$D53)^2+('Map and Results'!$E$57-'Map and Results'!$E53)^2))</f>
        <v>0</v>
      </c>
      <c r="AL35">
        <f ca="1">IF('Map and Results'!$B$58=0,0,SQRT(('Map and Results'!$D$58-'Map and Results'!$D53)^2+('Map and Results'!$E$58-'Map and Results'!$E53)^2))</f>
        <v>0</v>
      </c>
      <c r="AM35">
        <f ca="1">IF('Map and Results'!$B$59=0,0,SQRT(('Map and Results'!$D$59-'Map and Results'!$D53)^2+('Map and Results'!$E$59-'Map and Results'!$E53)^2))</f>
        <v>0</v>
      </c>
      <c r="AN35">
        <f ca="1">IF('Map and Results'!$B$60=0,0,SQRT(('Map and Results'!$D$60-'Map and Results'!$D53)^2+('Map and Results'!$E$60-'Map and Results'!$E53)^2))</f>
        <v>0</v>
      </c>
      <c r="AO35">
        <f ca="1">IF('Map and Results'!$B$61=0,0,SQRT(('Map and Results'!$D$61-'Map and Results'!$D53)^2+('Map and Results'!$E$61-'Map and Results'!$E53)^2))</f>
        <v>0</v>
      </c>
      <c r="AP35">
        <f ca="1">IF('Map and Results'!$B$62=0,0,SQRT(('Map and Results'!$D$62-'Map and Results'!$D53)^2+('Map and Results'!$E$62-'Map and Results'!$E53)^2))</f>
        <v>0</v>
      </c>
      <c r="AQ35">
        <f ca="1">IF('Map and Results'!$B$63=0,0,SQRT(('Map and Results'!$D$63-'Map and Results'!$D53)^2+('Map and Results'!$E$63-'Map and Results'!$E53)^2))</f>
        <v>0</v>
      </c>
      <c r="AR35">
        <f ca="1">IF('Map and Results'!$B$64=0,0,SQRT(('Map and Results'!$D$64-'Map and Results'!$D53)^2+('Map and Results'!$E$64-'Map and Results'!$E53)^2))</f>
        <v>0</v>
      </c>
      <c r="AS35">
        <f ca="1">IF('Map and Results'!$B$65=0,0,SQRT(('Map and Results'!$D$65-'Map and Results'!$D53)^2+('Map and Results'!$E$65-'Map and Results'!$E53)^2))</f>
        <v>0</v>
      </c>
      <c r="AT35">
        <f ca="1">IF('Map and Results'!$B$66=0,0,SQRT(('Map and Results'!$D$66-'Map and Results'!$D53)^2+('Map and Results'!$E$66-'Map and Results'!$E53)^2))</f>
        <v>0</v>
      </c>
      <c r="AU35">
        <f ca="1">IF('Map and Results'!$B$67=0,0,SQRT(('Map and Results'!$D$67-'Map and Results'!$D53)^2+('Map and Results'!$E$67-'Map and Results'!$E53)^2))</f>
        <v>0</v>
      </c>
      <c r="AV35">
        <f ca="1">IF('Map and Results'!$B$68=0,0,SQRT(('Map and Results'!$D$68-'Map and Results'!$D53)^2+('Map and Results'!$E$68-'Map and Results'!$E53)^2))</f>
        <v>0</v>
      </c>
      <c r="AW35">
        <f ca="1">IF('Map and Results'!$B$69=0,0,SQRT(('Map and Results'!$D$69-'Map and Results'!$D53)^2+('Map and Results'!$E$69-'Map and Results'!$E53)^2))</f>
        <v>0</v>
      </c>
      <c r="AX35">
        <f ca="1">IF('Map and Results'!$B$70=0,0,SQRT(('Map and Results'!$D$70-'Map and Results'!$D53)^2+('Map and Results'!$E$70-'Map and Results'!$E53)^2))</f>
        <v>0</v>
      </c>
      <c r="AY35">
        <f ca="1">IF('Map and Results'!$B$71=0,0,SQRT(('Map and Results'!$D$71-'Map and Results'!$D53)^2+('Map and Results'!$E$71-'Map and Results'!$E53)^2))</f>
        <v>0</v>
      </c>
      <c r="AZ35">
        <f ca="1">IF('Map and Results'!$B$72=0,0,SQRT(('Map and Results'!$D$72-'Map and Results'!$D53)^2+('Map and Results'!$E$72-'Map and Results'!$E53)^2))</f>
        <v>0</v>
      </c>
    </row>
    <row r="36" spans="2:52">
      <c r="B36" s="7">
        <v>32</v>
      </c>
      <c r="C36">
        <f ca="1">IF('Map and Results'!$B$23=0,0,SQRT(('Map and Results'!$D$23-'Map and Results'!D54)^2+('Map and Results'!$E$23-'Map and Results'!E54)^2))</f>
        <v>199.1969113803811</v>
      </c>
      <c r="D36">
        <f ca="1">IF('Map and Results'!$B$24=0,0,SQRT(('Map and Results'!$D$24-'Map and Results'!D54)^2+('Map and Results'!$E$24-'Map and Results'!E54)^2))</f>
        <v>157.70629918018358</v>
      </c>
      <c r="E36">
        <f ca="1">IF('Map and Results'!$B$25=0,0,SQRT(('Map and Results'!$D$25-'Map and Results'!D54)^2+('Map and Results'!$E$25-'Map and Results'!E54)^2))</f>
        <v>64.532107532491565</v>
      </c>
      <c r="F36">
        <f ca="1">IF('Map and Results'!$B$26=0,0,SQRT(('Map and Results'!$D$26-'Map and Results'!D54)^2+('Map and Results'!$E$26-'Map and Results'!E54)^2))</f>
        <v>222.39757628697345</v>
      </c>
      <c r="G36">
        <f ca="1">IF('Map and Results'!$B$27=0,0,SQRT(('Map and Results'!$D$27-'Map and Results'!$D54)^2+('Map and Results'!$E$27-'Map and Results'!$E54)^2))</f>
        <v>166.27597457573972</v>
      </c>
      <c r="H36">
        <f ca="1">IF('Map and Results'!$B$28=0,0,SQRT(('Map and Results'!$D$28-'Map and Results'!$D54)^2+('Map and Results'!$E$28-'Map and Results'!$E54)^2))</f>
        <v>240.79083537981614</v>
      </c>
      <c r="I36">
        <f ca="1">IF('Map and Results'!$B$29=0,0,SQRT(('Map and Results'!$D$29-'Map and Results'!$D54)^2+('Map and Results'!$E$29-'Map and Results'!$E54)^2))</f>
        <v>186.5734867692174</v>
      </c>
      <c r="J36">
        <f ca="1">IF('Map and Results'!$B$30=0,0,SQRT(('Map and Results'!$D$30-'Map and Results'!$D54)^2+('Map and Results'!$E$30-'Map and Results'!$E54)^2))</f>
        <v>155.06346289669202</v>
      </c>
      <c r="K36">
        <f ca="1">IF('Map and Results'!$B$31=0,0,SQRT(('Map and Results'!$D$31-'Map and Results'!$D54)^2+('Map and Results'!$E$31-'Map and Results'!$E54)^2))</f>
        <v>225.64383077674105</v>
      </c>
      <c r="L36">
        <f ca="1">IF('Map and Results'!$B$32=0,0,SQRT(('Map and Results'!$D$32-'Map and Results'!$D54)^2+('Map and Results'!$E$32-'Map and Results'!$E54)^2))</f>
        <v>126.43725070080228</v>
      </c>
      <c r="M36">
        <f ca="1">IF('Map and Results'!$B$33=0,0,SQRT(('Map and Results'!$D$33-'Map and Results'!$D54)^2+('Map and Results'!$E$33-'Map and Results'!$E54)^2))</f>
        <v>64.992083261146092</v>
      </c>
      <c r="N36">
        <f ca="1">IF('Map and Results'!$B$34=0,0,SQRT(('Map and Results'!$D$34-'Map and Results'!$D54)^2+('Map and Results'!$E$34-'Map and Results'!$E54)^2))</f>
        <v>181.83555415540746</v>
      </c>
      <c r="O36">
        <f ca="1">IF('Map and Results'!$B$35=0,0,SQRT(('Map and Results'!$D$35-'Map and Results'!$D54)^2+('Map and Results'!$E$35-'Map and Results'!$E54)^2))</f>
        <v>207.42113713762541</v>
      </c>
      <c r="P36">
        <f ca="1">IF('Map and Results'!$B$36=0,0,SQRT(('Map and Results'!$D$36-'Map and Results'!$D54)^2+('Map and Results'!$E$36-'Map and Results'!$E54)^2))</f>
        <v>214.9461772106294</v>
      </c>
      <c r="Q36">
        <f ca="1">IF('Map and Results'!$B$37=0,0,SQRT(('Map and Results'!$D$37-'Map and Results'!$D54)^2+('Map and Results'!$E$37-'Map and Results'!$E54)^2))</f>
        <v>166.53029935334379</v>
      </c>
      <c r="R36">
        <f ca="1">IF('Map and Results'!$B$38=0,0,SQRT(('Map and Results'!$D$38-'Map and Results'!$D54)^2+('Map and Results'!$E$38-'Map and Results'!$E54)^2))</f>
        <v>155.46781796548882</v>
      </c>
      <c r="S36">
        <f ca="1">IF('Map and Results'!$B$39=0,0,SQRT(('Map and Results'!$D$39-'Map and Results'!$D54)^2+('Map and Results'!$E$39-'Map and Results'!$E54)^2))</f>
        <v>153.88783816505097</v>
      </c>
      <c r="T36">
        <f ca="1">IF('Map and Results'!$B$40=0,0,SQRT(('Map and Results'!$D$40-'Map and Results'!$D54)^2+('Map and Results'!$E$40-'Map and Results'!$E54)^2))</f>
        <v>201.03349971324289</v>
      </c>
      <c r="U36">
        <f ca="1">IF('Map and Results'!$B$41=0,0,SQRT(('Map and Results'!$D$41-'Map and Results'!$D54)^2+('Map and Results'!$E$41-'Map and Results'!$E54)^2))</f>
        <v>100.86957179207639</v>
      </c>
      <c r="V36">
        <f ca="1">IF('Map and Results'!$B$42=0,0,SQRT(('Map and Results'!$D$42-'Map and Results'!$D54)^2+('Map and Results'!$E$42-'Map and Results'!$E54)^2))</f>
        <v>199.3489623330648</v>
      </c>
      <c r="W36">
        <f ca="1">IF('Map and Results'!$B$43=0,0,SQRT(('Map and Results'!$D$43-'Map and Results'!$D54)^2+('Map and Results'!$E$43-'Map and Results'!$E54)^2))</f>
        <v>49.524473149940576</v>
      </c>
      <c r="X36">
        <f ca="1">IF('Map and Results'!$B$44=0,0,SQRT(('Map and Results'!$D$44-'Map and Results'!$D54)^2+('Map and Results'!$E$44-'Map and Results'!$E54)^2))</f>
        <v>242.40414791713729</v>
      </c>
      <c r="Y36">
        <f ca="1">IF('Map and Results'!$B$45=0,0,SQRT(('Map and Results'!$D$45-'Map and Results'!$D54)^2+('Map and Results'!$E$45-'Map and Results'!$E54)^2))</f>
        <v>199.70754080491253</v>
      </c>
      <c r="Z36">
        <f ca="1">IF('Map and Results'!$B$46=0,0,SQRT(('Map and Results'!$D$46-'Map and Results'!$D54)^2+('Map and Results'!$E$46-'Map and Results'!$E54)^2))</f>
        <v>202.84853856253636</v>
      </c>
      <c r="AA36">
        <f ca="1">IF('Map and Results'!$B$47=0,0,SQRT(('Map and Results'!$D$47-'Map and Results'!$D54)^2+('Map and Results'!$E$47-'Map and Results'!$E54)^2))</f>
        <v>114.36878020727001</v>
      </c>
      <c r="AB36">
        <f ca="1">IF('Map and Results'!$B$48=0,0,SQRT(('Map and Results'!$D$48-'Map and Results'!$D54)^2+('Map and Results'!$E$48-'Map and Results'!$E54)^2))</f>
        <v>0</v>
      </c>
      <c r="AC36">
        <f ca="1">IF('Map and Results'!$B$49=0,0,SQRT(('Map and Results'!$D$49-'Map and Results'!$D54)^2+('Map and Results'!$E$49-'Map and Results'!$E54)^2))</f>
        <v>0</v>
      </c>
      <c r="AD36">
        <f ca="1">IF('Map and Results'!$B$50=0,0,SQRT(('Map and Results'!$D$50-'Map and Results'!$D54)^2+('Map and Results'!$E$50-'Map and Results'!$E54)^2))</f>
        <v>0</v>
      </c>
      <c r="AE36">
        <f ca="1">IF('Map and Results'!$B$51=0,0,SQRT(('Map and Results'!$D$51-'Map and Results'!$D54)^2+('Map and Results'!$E$51-'Map and Results'!$E54)^2))</f>
        <v>0</v>
      </c>
      <c r="AF36">
        <f ca="1">IF('Map and Results'!$B$52=0,0,SQRT(('Map and Results'!$D$52-'Map and Results'!$D54)^2+('Map and Results'!$E$52-'Map and Results'!$E54)^2))</f>
        <v>0</v>
      </c>
      <c r="AG36">
        <f ca="1">IF('Map and Results'!$B$53=0,0,SQRT(('Map and Results'!$D$53-'Map and Results'!$D54)^2+('Map and Results'!$E$53-'Map and Results'!$E54)^2))</f>
        <v>0</v>
      </c>
      <c r="AH36">
        <f ca="1">IF('Map and Results'!$B$54=0,0,SQRT(('Map and Results'!$D$54-'Map and Results'!$D54)^2+('Map and Results'!$E$54-'Map and Results'!$E54)^2))</f>
        <v>0</v>
      </c>
      <c r="AI36">
        <f ca="1">IF('Map and Results'!$B$55=0,0,SQRT(('Map and Results'!$D$55-'Map and Results'!$D54)^2+('Map and Results'!$E$55-'Map and Results'!$E54)^2))</f>
        <v>0</v>
      </c>
      <c r="AJ36">
        <f ca="1">IF('Map and Results'!$B$56=0,0,SQRT(('Map and Results'!$D$56-'Map and Results'!$D54)^2+('Map and Results'!$E$56-'Map and Results'!$E54)^2))</f>
        <v>0</v>
      </c>
      <c r="AK36">
        <f ca="1">IF('Map and Results'!$B$57=0,0,SQRT(('Map and Results'!$D$57-'Map and Results'!$D54)^2+('Map and Results'!$E$57-'Map and Results'!$E54)^2))</f>
        <v>0</v>
      </c>
      <c r="AL36">
        <f ca="1">IF('Map and Results'!$B$58=0,0,SQRT(('Map and Results'!$D$58-'Map and Results'!$D54)^2+('Map and Results'!$E$58-'Map and Results'!$E54)^2))</f>
        <v>0</v>
      </c>
      <c r="AM36">
        <f ca="1">IF('Map and Results'!$B$59=0,0,SQRT(('Map and Results'!$D$59-'Map and Results'!$D54)^2+('Map and Results'!$E$59-'Map and Results'!$E54)^2))</f>
        <v>0</v>
      </c>
      <c r="AN36">
        <f ca="1">IF('Map and Results'!$B$60=0,0,SQRT(('Map and Results'!$D$60-'Map and Results'!$D54)^2+('Map and Results'!$E$60-'Map and Results'!$E54)^2))</f>
        <v>0</v>
      </c>
      <c r="AO36">
        <f ca="1">IF('Map and Results'!$B$61=0,0,SQRT(('Map and Results'!$D$61-'Map and Results'!$D54)^2+('Map and Results'!$E$61-'Map and Results'!$E54)^2))</f>
        <v>0</v>
      </c>
      <c r="AP36">
        <f ca="1">IF('Map and Results'!$B$62=0,0,SQRT(('Map and Results'!$D$62-'Map and Results'!$D54)^2+('Map and Results'!$E$62-'Map and Results'!$E54)^2))</f>
        <v>0</v>
      </c>
      <c r="AQ36">
        <f ca="1">IF('Map and Results'!$B$63=0,0,SQRT(('Map and Results'!$D$63-'Map and Results'!$D54)^2+('Map and Results'!$E$63-'Map and Results'!$E54)^2))</f>
        <v>0</v>
      </c>
      <c r="AR36">
        <f ca="1">IF('Map and Results'!$B$64=0,0,SQRT(('Map and Results'!$D$64-'Map and Results'!$D54)^2+('Map and Results'!$E$64-'Map and Results'!$E54)^2))</f>
        <v>0</v>
      </c>
      <c r="AS36">
        <f ca="1">IF('Map and Results'!$B$65=0,0,SQRT(('Map and Results'!$D$65-'Map and Results'!$D54)^2+('Map and Results'!$E$65-'Map and Results'!$E54)^2))</f>
        <v>0</v>
      </c>
      <c r="AT36">
        <f ca="1">IF('Map and Results'!$B$66=0,0,SQRT(('Map and Results'!$D$66-'Map and Results'!$D54)^2+('Map and Results'!$E$66-'Map and Results'!$E54)^2))</f>
        <v>0</v>
      </c>
      <c r="AU36">
        <f ca="1">IF('Map and Results'!$B$67=0,0,SQRT(('Map and Results'!$D$67-'Map and Results'!$D54)^2+('Map and Results'!$E$67-'Map and Results'!$E54)^2))</f>
        <v>0</v>
      </c>
      <c r="AV36">
        <f ca="1">IF('Map and Results'!$B$68=0,0,SQRT(('Map and Results'!$D$68-'Map and Results'!$D54)^2+('Map and Results'!$E$68-'Map and Results'!$E54)^2))</f>
        <v>0</v>
      </c>
      <c r="AW36">
        <f ca="1">IF('Map and Results'!$B$69=0,0,SQRT(('Map and Results'!$D$69-'Map and Results'!$D54)^2+('Map and Results'!$E$69-'Map and Results'!$E54)^2))</f>
        <v>0</v>
      </c>
      <c r="AX36">
        <f ca="1">IF('Map and Results'!$B$70=0,0,SQRT(('Map and Results'!$D$70-'Map and Results'!$D54)^2+('Map and Results'!$E$70-'Map and Results'!$E54)^2))</f>
        <v>0</v>
      </c>
      <c r="AY36">
        <f ca="1">IF('Map and Results'!$B$71=0,0,SQRT(('Map and Results'!$D$71-'Map and Results'!$D54)^2+('Map and Results'!$E$71-'Map and Results'!$E54)^2))</f>
        <v>0</v>
      </c>
      <c r="AZ36">
        <f ca="1">IF('Map and Results'!$B$72=0,0,SQRT(('Map and Results'!$D$72-'Map and Results'!$D54)^2+('Map and Results'!$E$72-'Map and Results'!$E54)^2))</f>
        <v>0</v>
      </c>
    </row>
    <row r="37" spans="2:52">
      <c r="B37" s="7">
        <v>33</v>
      </c>
      <c r="C37">
        <f ca="1">IF('Map and Results'!$B$23=0,0,SQRT(('Map and Results'!$D$23-'Map and Results'!D55)^2+('Map and Results'!$E$23-'Map and Results'!E55)^2))</f>
        <v>84.191973631178428</v>
      </c>
      <c r="D37">
        <f ca="1">IF('Map and Results'!$B$24=0,0,SQRT(('Map and Results'!$D$24-'Map and Results'!D55)^2+('Map and Results'!$E$24-'Map and Results'!E55)^2))</f>
        <v>150.53101758099999</v>
      </c>
      <c r="E37">
        <f ca="1">IF('Map and Results'!$B$25=0,0,SQRT(('Map and Results'!$D$25-'Map and Results'!D55)^2+('Map and Results'!$E$25-'Map and Results'!E55)^2))</f>
        <v>178.8823619953267</v>
      </c>
      <c r="F37">
        <f ca="1">IF('Map and Results'!$B$26=0,0,SQRT(('Map and Results'!$D$26-'Map and Results'!D55)^2+('Map and Results'!$E$26-'Map and Results'!E55)^2))</f>
        <v>134.96801112239785</v>
      </c>
      <c r="G37">
        <f ca="1">IF('Map and Results'!$B$27=0,0,SQRT(('Map and Results'!$D$27-'Map and Results'!$D55)^2+('Map and Results'!$E$27-'Map and Results'!$E55)^2))</f>
        <v>138.25897915263175</v>
      </c>
      <c r="H37">
        <f ca="1">IF('Map and Results'!$B$28=0,0,SQRT(('Map and Results'!$D$28-'Map and Results'!$D55)^2+('Map and Results'!$E$28-'Map and Results'!$E55)^2))</f>
        <v>99.793088756684355</v>
      </c>
      <c r="I37">
        <f ca="1">IF('Map and Results'!$B$29=0,0,SQRT(('Map and Results'!$D$29-'Map and Results'!$D55)^2+('Map and Results'!$E$29-'Map and Results'!$E55)^2))</f>
        <v>45.852527901509141</v>
      </c>
      <c r="J37">
        <f ca="1">IF('Map and Results'!$B$30=0,0,SQRT(('Map and Results'!$D$30-'Map and Results'!$D55)^2+('Map and Results'!$E$30-'Map and Results'!$E55)^2))</f>
        <v>183.21243891900389</v>
      </c>
      <c r="K37">
        <f ca="1">IF('Map and Results'!$B$31=0,0,SQRT(('Map and Results'!$D$31-'Map and Results'!$D55)^2+('Map and Results'!$E$31-'Map and Results'!$E55)^2))</f>
        <v>96.306489988052434</v>
      </c>
      <c r="L37">
        <f ca="1">IF('Map and Results'!$B$32=0,0,SQRT(('Map and Results'!$D$32-'Map and Results'!$D55)^2+('Map and Results'!$E$32-'Map and Results'!$E55)^2))</f>
        <v>56.851288687250666</v>
      </c>
      <c r="M37">
        <f ca="1">IF('Map and Results'!$B$33=0,0,SQRT(('Map and Results'!$D$33-'Map and Results'!$D55)^2+('Map and Results'!$E$33-'Map and Results'!$E55)^2))</f>
        <v>128.14258898249003</v>
      </c>
      <c r="N37">
        <f ca="1">IF('Map and Results'!$B$34=0,0,SQRT(('Map and Results'!$D$34-'Map and Results'!$D55)^2+('Map and Results'!$E$34-'Map and Results'!$E55)^2))</f>
        <v>77.394631602679169</v>
      </c>
      <c r="O37">
        <f ca="1">IF('Map and Results'!$B$35=0,0,SQRT(('Map and Results'!$D$35-'Map and Results'!$D55)^2+('Map and Results'!$E$35-'Map and Results'!$E55)^2))</f>
        <v>112.18587022579689</v>
      </c>
      <c r="P37">
        <f ca="1">IF('Map and Results'!$B$36=0,0,SQRT(('Map and Results'!$D$36-'Map and Results'!$D55)^2+('Map and Results'!$E$36-'Map and Results'!$E55)^2))</f>
        <v>96.559128399424907</v>
      </c>
      <c r="Q37">
        <f ca="1">IF('Map and Results'!$B$37=0,0,SQRT(('Map and Results'!$D$37-'Map and Results'!$D55)^2+('Map and Results'!$E$37-'Map and Results'!$E55)^2))</f>
        <v>45.45722862410603</v>
      </c>
      <c r="R37">
        <f ca="1">IF('Map and Results'!$B$38=0,0,SQRT(('Map and Results'!$D$38-'Map and Results'!$D55)^2+('Map and Results'!$E$38-'Map and Results'!$E55)^2))</f>
        <v>35.652961544941846</v>
      </c>
      <c r="S37">
        <f ca="1">IF('Map and Results'!$B$39=0,0,SQRT(('Map and Results'!$D$39-'Map and Results'!$D55)^2+('Map and Results'!$E$39-'Map and Results'!$E55)^2))</f>
        <v>96.510841011116568</v>
      </c>
      <c r="T37">
        <f ca="1">IF('Map and Results'!$B$40=0,0,SQRT(('Map and Results'!$D$40-'Map and Results'!$D55)^2+('Map and Results'!$E$40-'Map and Results'!$E55)^2))</f>
        <v>146.64502150896121</v>
      </c>
      <c r="U37">
        <f ca="1">IF('Map and Results'!$B$41=0,0,SQRT(('Map and Results'!$D$41-'Map and Results'!$D55)^2+('Map and Results'!$E$41-'Map and Results'!$E55)^2))</f>
        <v>68.102913401329957</v>
      </c>
      <c r="V37">
        <f ca="1">IF('Map and Results'!$B$42=0,0,SQRT(('Map and Results'!$D$42-'Map and Results'!$D55)^2+('Map and Results'!$E$42-'Map and Results'!$E55)^2))</f>
        <v>136.0966220951353</v>
      </c>
      <c r="W37">
        <f ca="1">IF('Map and Results'!$B$43=0,0,SQRT(('Map and Results'!$D$43-'Map and Results'!$D55)^2+('Map and Results'!$E$43-'Map and Results'!$E55)^2))</f>
        <v>91.630353841191607</v>
      </c>
      <c r="X37">
        <f ca="1">IF('Map and Results'!$B$44=0,0,SQRT(('Map and Results'!$D$44-'Map and Results'!$D55)^2+('Map and Results'!$E$44-'Map and Results'!$E55)^2))</f>
        <v>103.95983928067486</v>
      </c>
      <c r="Y37">
        <f ca="1">IF('Map and Results'!$B$45=0,0,SQRT(('Map and Results'!$D$45-'Map and Results'!$D55)^2+('Map and Results'!$E$45-'Map and Results'!$E55)^2))</f>
        <v>123.10903823844406</v>
      </c>
      <c r="Z37">
        <f ca="1">IF('Map and Results'!$B$46=0,0,SQRT(('Map and Results'!$D$46-'Map and Results'!$D55)^2+('Map and Results'!$E$46-'Map and Results'!$E55)^2))</f>
        <v>81.564742731678507</v>
      </c>
      <c r="AA37">
        <f ca="1">IF('Map and Results'!$B$47=0,0,SQRT(('Map and Results'!$D$47-'Map and Results'!$D55)^2+('Map and Results'!$E$47-'Map and Results'!$E55)^2))</f>
        <v>160.98137292166396</v>
      </c>
      <c r="AB37">
        <f ca="1">IF('Map and Results'!$B$48=0,0,SQRT(('Map and Results'!$D$48-'Map and Results'!$D55)^2+('Map and Results'!$E$48-'Map and Results'!$E55)^2))</f>
        <v>0</v>
      </c>
      <c r="AC37">
        <f ca="1">IF('Map and Results'!$B$49=0,0,SQRT(('Map and Results'!$D$49-'Map and Results'!$D55)^2+('Map and Results'!$E$49-'Map and Results'!$E55)^2))</f>
        <v>0</v>
      </c>
      <c r="AD37">
        <f ca="1">IF('Map and Results'!$B$50=0,0,SQRT(('Map and Results'!$D$50-'Map and Results'!$D55)^2+('Map and Results'!$E$50-'Map and Results'!$E55)^2))</f>
        <v>0</v>
      </c>
      <c r="AE37">
        <f ca="1">IF('Map and Results'!$B$51=0,0,SQRT(('Map and Results'!$D$51-'Map and Results'!$D55)^2+('Map and Results'!$E$51-'Map and Results'!$E55)^2))</f>
        <v>0</v>
      </c>
      <c r="AF37">
        <f ca="1">IF('Map and Results'!$B$52=0,0,SQRT(('Map and Results'!$D$52-'Map and Results'!$D55)^2+('Map and Results'!$E$52-'Map and Results'!$E55)^2))</f>
        <v>0</v>
      </c>
      <c r="AG37">
        <f ca="1">IF('Map and Results'!$B$53=0,0,SQRT(('Map and Results'!$D$53-'Map and Results'!$D55)^2+('Map and Results'!$E$53-'Map and Results'!$E55)^2))</f>
        <v>0</v>
      </c>
      <c r="AH37">
        <f ca="1">IF('Map and Results'!$B$54=0,0,SQRT(('Map and Results'!$D$54-'Map and Results'!$D55)^2+('Map and Results'!$E$54-'Map and Results'!$E55)^2))</f>
        <v>0</v>
      </c>
      <c r="AI37">
        <f ca="1">IF('Map and Results'!$B$55=0,0,SQRT(('Map and Results'!$D$55-'Map and Results'!$D55)^2+('Map and Results'!$E$55-'Map and Results'!$E55)^2))</f>
        <v>0</v>
      </c>
      <c r="AJ37">
        <f ca="1">IF('Map and Results'!$B$56=0,0,SQRT(('Map and Results'!$D$56-'Map and Results'!$D55)^2+('Map and Results'!$E$56-'Map and Results'!$E55)^2))</f>
        <v>0</v>
      </c>
      <c r="AK37">
        <f ca="1">IF('Map and Results'!$B$57=0,0,SQRT(('Map and Results'!$D$57-'Map and Results'!$D55)^2+('Map and Results'!$E$57-'Map and Results'!$E55)^2))</f>
        <v>0</v>
      </c>
      <c r="AL37">
        <f ca="1">IF('Map and Results'!$B$58=0,0,SQRT(('Map and Results'!$D$58-'Map and Results'!$D55)^2+('Map and Results'!$E$58-'Map and Results'!$E55)^2))</f>
        <v>0</v>
      </c>
      <c r="AM37">
        <f ca="1">IF('Map and Results'!$B$59=0,0,SQRT(('Map and Results'!$D$59-'Map and Results'!$D55)^2+('Map and Results'!$E$59-'Map and Results'!$E55)^2))</f>
        <v>0</v>
      </c>
      <c r="AN37">
        <f ca="1">IF('Map and Results'!$B$60=0,0,SQRT(('Map and Results'!$D$60-'Map and Results'!$D55)^2+('Map and Results'!$E$60-'Map and Results'!$E55)^2))</f>
        <v>0</v>
      </c>
      <c r="AO37">
        <f ca="1">IF('Map and Results'!$B$61=0,0,SQRT(('Map and Results'!$D$61-'Map and Results'!$D55)^2+('Map and Results'!$E$61-'Map and Results'!$E55)^2))</f>
        <v>0</v>
      </c>
      <c r="AP37">
        <f ca="1">IF('Map and Results'!$B$62=0,0,SQRT(('Map and Results'!$D$62-'Map and Results'!$D55)^2+('Map and Results'!$E$62-'Map and Results'!$E55)^2))</f>
        <v>0</v>
      </c>
      <c r="AQ37">
        <f ca="1">IF('Map and Results'!$B$63=0,0,SQRT(('Map and Results'!$D$63-'Map and Results'!$D55)^2+('Map and Results'!$E$63-'Map and Results'!$E55)^2))</f>
        <v>0</v>
      </c>
      <c r="AR37">
        <f ca="1">IF('Map and Results'!$B$64=0,0,SQRT(('Map and Results'!$D$64-'Map and Results'!$D55)^2+('Map and Results'!$E$64-'Map and Results'!$E55)^2))</f>
        <v>0</v>
      </c>
      <c r="AS37">
        <f ca="1">IF('Map and Results'!$B$65=0,0,SQRT(('Map and Results'!$D$65-'Map and Results'!$D55)^2+('Map and Results'!$E$65-'Map and Results'!$E55)^2))</f>
        <v>0</v>
      </c>
      <c r="AT37">
        <f ca="1">IF('Map and Results'!$B$66=0,0,SQRT(('Map and Results'!$D$66-'Map and Results'!$D55)^2+('Map and Results'!$E$66-'Map and Results'!$E55)^2))</f>
        <v>0</v>
      </c>
      <c r="AU37">
        <f ca="1">IF('Map and Results'!$B$67=0,0,SQRT(('Map and Results'!$D$67-'Map and Results'!$D55)^2+('Map and Results'!$E$67-'Map and Results'!$E55)^2))</f>
        <v>0</v>
      </c>
      <c r="AV37">
        <f ca="1">IF('Map and Results'!$B$68=0,0,SQRT(('Map and Results'!$D$68-'Map and Results'!$D55)^2+('Map and Results'!$E$68-'Map and Results'!$E55)^2))</f>
        <v>0</v>
      </c>
      <c r="AW37">
        <f ca="1">IF('Map and Results'!$B$69=0,0,SQRT(('Map and Results'!$D$69-'Map and Results'!$D55)^2+('Map and Results'!$E$69-'Map and Results'!$E55)^2))</f>
        <v>0</v>
      </c>
      <c r="AX37">
        <f ca="1">IF('Map and Results'!$B$70=0,0,SQRT(('Map and Results'!$D$70-'Map and Results'!$D55)^2+('Map and Results'!$E$70-'Map and Results'!$E55)^2))</f>
        <v>0</v>
      </c>
      <c r="AY37">
        <f ca="1">IF('Map and Results'!$B$71=0,0,SQRT(('Map and Results'!$D$71-'Map and Results'!$D55)^2+('Map and Results'!$E$71-'Map and Results'!$E55)^2))</f>
        <v>0</v>
      </c>
      <c r="AZ37">
        <f ca="1">IF('Map and Results'!$B$72=0,0,SQRT(('Map and Results'!$D$72-'Map and Results'!$D55)^2+('Map and Results'!$E$72-'Map and Results'!$E55)^2))</f>
        <v>0</v>
      </c>
    </row>
    <row r="38" spans="2:52">
      <c r="B38" s="7">
        <v>34</v>
      </c>
      <c r="C38">
        <f ca="1">IF('Map and Results'!$B$23=0,0,SQRT(('Map and Results'!$D$23-'Map and Results'!D56)^2+('Map and Results'!$E$23-'Map and Results'!E56)^2))</f>
        <v>95.787876559436739</v>
      </c>
      <c r="D38">
        <f ca="1">IF('Map and Results'!$B$24=0,0,SQRT(('Map and Results'!$D$24-'Map and Results'!D56)^2+('Map and Results'!$E$24-'Map and Results'!E56)^2))</f>
        <v>31.282425789432441</v>
      </c>
      <c r="E38">
        <f ca="1">IF('Map and Results'!$B$25=0,0,SQRT(('Map and Results'!$D$25-'Map and Results'!D56)^2+('Map and Results'!$E$25-'Map and Results'!E56)^2))</f>
        <v>141.40894250979449</v>
      </c>
      <c r="F38">
        <f ca="1">IF('Map and Results'!$B$26=0,0,SQRT(('Map and Results'!$D$26-'Map and Results'!D56)^2+('Map and Results'!$E$26-'Map and Results'!E56)^2))</f>
        <v>257.03950775122888</v>
      </c>
      <c r="G38">
        <f ca="1">IF('Map and Results'!$B$27=0,0,SQRT(('Map and Results'!$D$27-'Map and Results'!$D56)^2+('Map and Results'!$E$27-'Map and Results'!$E56)^2))</f>
        <v>247.65283580130091</v>
      </c>
      <c r="H38">
        <f ca="1">IF('Map and Results'!$B$28=0,0,SQRT(('Map and Results'!$D$28-'Map and Results'!$D56)^2+('Map and Results'!$E$28-'Map and Results'!$E56)^2))</f>
        <v>183.41507755156894</v>
      </c>
      <c r="I38">
        <f ca="1">IF('Map and Results'!$B$29=0,0,SQRT(('Map and Results'!$D$29-'Map and Results'!$D56)^2+('Map and Results'!$E$29-'Map and Results'!$E56)^2))</f>
        <v>148.52244448782346</v>
      </c>
      <c r="J38">
        <f ca="1">IF('Map and Results'!$B$30=0,0,SQRT(('Map and Results'!$D$30-'Map and Results'!$D56)^2+('Map and Results'!$E$30-'Map and Results'!$E56)^2))</f>
        <v>73.371803654880921</v>
      </c>
      <c r="K38">
        <f ca="1">IF('Map and Results'!$B$31=0,0,SQRT(('Map and Results'!$D$31-'Map and Results'!$D56)^2+('Map and Results'!$E$31-'Map and Results'!$E56)^2))</f>
        <v>130.48165251734349</v>
      </c>
      <c r="L38">
        <f ca="1">IF('Map and Results'!$B$32=0,0,SQRT(('Map and Results'!$D$32-'Map and Results'!$D56)^2+('Map and Results'!$E$32-'Map and Results'!$E56)^2))</f>
        <v>66.114880346592585</v>
      </c>
      <c r="M38">
        <f ca="1">IF('Map and Results'!$B$33=0,0,SQRT(('Map and Results'!$D$33-'Map and Results'!$D56)^2+('Map and Results'!$E$33-'Map and Results'!$E56)^2))</f>
        <v>92.903942280617485</v>
      </c>
      <c r="N38">
        <f ca="1">IF('Map and Results'!$B$34=0,0,SQRT(('Map and Results'!$D$34-'Map and Results'!$D56)^2+('Map and Results'!$E$34-'Map and Results'!$E56)^2))</f>
        <v>199.49544928861332</v>
      </c>
      <c r="O38">
        <f ca="1">IF('Map and Results'!$B$35=0,0,SQRT(('Map and Results'!$D$35-'Map and Results'!$D56)^2+('Map and Results'!$E$35-'Map and Results'!$E56)^2))</f>
        <v>234.28549904226955</v>
      </c>
      <c r="P38">
        <f ca="1">IF('Map and Results'!$B$36=0,0,SQRT(('Map and Results'!$D$36-'Map and Results'!$D56)^2+('Map and Results'!$E$36-'Map and Results'!$E56)^2))</f>
        <v>215.5450787743377</v>
      </c>
      <c r="Q38">
        <f ca="1">IF('Map and Results'!$B$37=0,0,SQRT(('Map and Results'!$D$37-'Map and Results'!$D56)^2+('Map and Results'!$E$37-'Map and Results'!$E56)^2))</f>
        <v>96.146533600793887</v>
      </c>
      <c r="R38">
        <f ca="1">IF('Map and Results'!$B$38=0,0,SQRT(('Map and Results'!$D$38-'Map and Results'!$D56)^2+('Map and Results'!$E$38-'Map and Results'!$E56)^2))</f>
        <v>95.815114275072105</v>
      </c>
      <c r="S38">
        <f ca="1">IF('Map and Results'!$B$39=0,0,SQRT(('Map and Results'!$D$39-'Map and Results'!$D56)^2+('Map and Results'!$E$39-'Map and Results'!$E56)^2))</f>
        <v>29.157404207111664</v>
      </c>
      <c r="T38">
        <f ca="1">IF('Map and Results'!$B$40=0,0,SQRT(('Map and Results'!$D$40-'Map and Results'!$D56)^2+('Map and Results'!$E$40-'Map and Results'!$E56)^2))</f>
        <v>47.991270170025977</v>
      </c>
      <c r="U38">
        <f ca="1">IF('Map and Results'!$B$41=0,0,SQRT(('Map and Results'!$D$41-'Map and Results'!$D56)^2+('Map and Results'!$E$41-'Map and Results'!$E56)^2))</f>
        <v>161.0204284927247</v>
      </c>
      <c r="V38">
        <f ca="1">IF('Map and Results'!$B$42=0,0,SQRT(('Map and Results'!$D$42-'Map and Results'!$D56)^2+('Map and Results'!$E$42-'Map and Results'!$E56)^2))</f>
        <v>49.170065807055138</v>
      </c>
      <c r="W38">
        <f ca="1">IF('Map and Results'!$B$43=0,0,SQRT(('Map and Results'!$D$43-'Map and Results'!$D56)^2+('Map and Results'!$E$43-'Map and Results'!$E56)^2))</f>
        <v>128.97348821726894</v>
      </c>
      <c r="X38">
        <f ca="1">IF('Map and Results'!$B$44=0,0,SQRT(('Map and Results'!$D$44-'Map and Results'!$D56)^2+('Map and Results'!$E$44-'Map and Results'!$E56)^2))</f>
        <v>163.3953940233003</v>
      </c>
      <c r="Y38">
        <f ca="1">IF('Map and Results'!$B$45=0,0,SQRT(('Map and Results'!$D$45-'Map and Results'!$D56)^2+('Map and Results'!$E$45-'Map and Results'!$E56)^2))</f>
        <v>57.44761161480659</v>
      </c>
      <c r="Z38">
        <f ca="1">IF('Map and Results'!$B$46=0,0,SQRT(('Map and Results'!$D$46-'Map and Results'!$D56)^2+('Map and Results'!$E$46-'Map and Results'!$E56)^2))</f>
        <v>105.60096948556304</v>
      </c>
      <c r="AA38">
        <f ca="1">IF('Map and Results'!$B$47=0,0,SQRT(('Map and Results'!$D$47-'Map and Results'!$D56)^2+('Map and Results'!$E$47-'Map and Results'!$E56)^2))</f>
        <v>239.40143566451837</v>
      </c>
      <c r="AB38">
        <f ca="1">IF('Map and Results'!$B$48=0,0,SQRT(('Map and Results'!$D$48-'Map and Results'!$D56)^2+('Map and Results'!$E$48-'Map and Results'!$E56)^2))</f>
        <v>0</v>
      </c>
      <c r="AC38">
        <f ca="1">IF('Map and Results'!$B$49=0,0,SQRT(('Map and Results'!$D$49-'Map and Results'!$D56)^2+('Map and Results'!$E$49-'Map and Results'!$E56)^2))</f>
        <v>0</v>
      </c>
      <c r="AD38">
        <f ca="1">IF('Map and Results'!$B$50=0,0,SQRT(('Map and Results'!$D$50-'Map and Results'!$D56)^2+('Map and Results'!$E$50-'Map and Results'!$E56)^2))</f>
        <v>0</v>
      </c>
      <c r="AE38">
        <f ca="1">IF('Map and Results'!$B$51=0,0,SQRT(('Map and Results'!$D$51-'Map and Results'!$D56)^2+('Map and Results'!$E$51-'Map and Results'!$E56)^2))</f>
        <v>0</v>
      </c>
      <c r="AF38">
        <f ca="1">IF('Map and Results'!$B$52=0,0,SQRT(('Map and Results'!$D$52-'Map and Results'!$D56)^2+('Map and Results'!$E$52-'Map and Results'!$E56)^2))</f>
        <v>0</v>
      </c>
      <c r="AG38">
        <f ca="1">IF('Map and Results'!$B$53=0,0,SQRT(('Map and Results'!$D$53-'Map and Results'!$D56)^2+('Map and Results'!$E$53-'Map and Results'!$E56)^2))</f>
        <v>0</v>
      </c>
      <c r="AH38">
        <f ca="1">IF('Map and Results'!$B$54=0,0,SQRT(('Map and Results'!$D$54-'Map and Results'!$D56)^2+('Map and Results'!$E$54-'Map and Results'!$E56)^2))</f>
        <v>0</v>
      </c>
      <c r="AI38">
        <f ca="1">IF('Map and Results'!$B$55=0,0,SQRT(('Map and Results'!$D$55-'Map and Results'!$D56)^2+('Map and Results'!$E$55-'Map and Results'!$E56)^2))</f>
        <v>0</v>
      </c>
      <c r="AJ38">
        <f ca="1">IF('Map and Results'!$B$56=0,0,SQRT(('Map and Results'!$D$56-'Map and Results'!$D56)^2+('Map and Results'!$E$56-'Map and Results'!$E56)^2))</f>
        <v>0</v>
      </c>
      <c r="AK38">
        <f ca="1">IF('Map and Results'!$B$57=0,0,SQRT(('Map and Results'!$D$57-'Map and Results'!$D56)^2+('Map and Results'!$E$57-'Map and Results'!$E56)^2))</f>
        <v>0</v>
      </c>
      <c r="AL38">
        <f ca="1">IF('Map and Results'!$B$58=0,0,SQRT(('Map and Results'!$D$58-'Map and Results'!$D56)^2+('Map and Results'!$E$58-'Map and Results'!$E56)^2))</f>
        <v>0</v>
      </c>
      <c r="AM38">
        <f ca="1">IF('Map and Results'!$B$59=0,0,SQRT(('Map and Results'!$D$59-'Map and Results'!$D56)^2+('Map and Results'!$E$59-'Map and Results'!$E56)^2))</f>
        <v>0</v>
      </c>
      <c r="AN38">
        <f ca="1">IF('Map and Results'!$B$60=0,0,SQRT(('Map and Results'!$D$60-'Map and Results'!$D56)^2+('Map and Results'!$E$60-'Map and Results'!$E56)^2))</f>
        <v>0</v>
      </c>
      <c r="AO38">
        <f ca="1">IF('Map and Results'!$B$61=0,0,SQRT(('Map and Results'!$D$61-'Map and Results'!$D56)^2+('Map and Results'!$E$61-'Map and Results'!$E56)^2))</f>
        <v>0</v>
      </c>
      <c r="AP38">
        <f ca="1">IF('Map and Results'!$B$62=0,0,SQRT(('Map and Results'!$D$62-'Map and Results'!$D56)^2+('Map and Results'!$E$62-'Map and Results'!$E56)^2))</f>
        <v>0</v>
      </c>
      <c r="AQ38">
        <f ca="1">IF('Map and Results'!$B$63=0,0,SQRT(('Map and Results'!$D$63-'Map and Results'!$D56)^2+('Map and Results'!$E$63-'Map and Results'!$E56)^2))</f>
        <v>0</v>
      </c>
      <c r="AR38">
        <f ca="1">IF('Map and Results'!$B$64=0,0,SQRT(('Map and Results'!$D$64-'Map and Results'!$D56)^2+('Map and Results'!$E$64-'Map and Results'!$E56)^2))</f>
        <v>0</v>
      </c>
      <c r="AS38">
        <f ca="1">IF('Map and Results'!$B$65=0,0,SQRT(('Map and Results'!$D$65-'Map and Results'!$D56)^2+('Map and Results'!$E$65-'Map and Results'!$E56)^2))</f>
        <v>0</v>
      </c>
      <c r="AT38">
        <f ca="1">IF('Map and Results'!$B$66=0,0,SQRT(('Map and Results'!$D$66-'Map and Results'!$D56)^2+('Map and Results'!$E$66-'Map and Results'!$E56)^2))</f>
        <v>0</v>
      </c>
      <c r="AU38">
        <f ca="1">IF('Map and Results'!$B$67=0,0,SQRT(('Map and Results'!$D$67-'Map and Results'!$D56)^2+('Map and Results'!$E$67-'Map and Results'!$E56)^2))</f>
        <v>0</v>
      </c>
      <c r="AV38">
        <f ca="1">IF('Map and Results'!$B$68=0,0,SQRT(('Map and Results'!$D$68-'Map and Results'!$D56)^2+('Map and Results'!$E$68-'Map and Results'!$E56)^2))</f>
        <v>0</v>
      </c>
      <c r="AW38">
        <f ca="1">IF('Map and Results'!$B$69=0,0,SQRT(('Map and Results'!$D$69-'Map and Results'!$D56)^2+('Map and Results'!$E$69-'Map and Results'!$E56)^2))</f>
        <v>0</v>
      </c>
      <c r="AX38">
        <f ca="1">IF('Map and Results'!$B$70=0,0,SQRT(('Map and Results'!$D$70-'Map and Results'!$D56)^2+('Map and Results'!$E$70-'Map and Results'!$E56)^2))</f>
        <v>0</v>
      </c>
      <c r="AY38">
        <f ca="1">IF('Map and Results'!$B$71=0,0,SQRT(('Map and Results'!$D$71-'Map and Results'!$D56)^2+('Map and Results'!$E$71-'Map and Results'!$E56)^2))</f>
        <v>0</v>
      </c>
      <c r="AZ38">
        <f ca="1">IF('Map and Results'!$B$72=0,0,SQRT(('Map and Results'!$D$72-'Map and Results'!$D56)^2+('Map and Results'!$E$72-'Map and Results'!$E56)^2))</f>
        <v>0</v>
      </c>
    </row>
    <row r="39" spans="2:52">
      <c r="B39" s="7">
        <v>35</v>
      </c>
      <c r="C39">
        <f ca="1">IF('Map and Results'!$B$23=0,0,SQRT(('Map and Results'!$D$23-'Map and Results'!D57)^2+('Map and Results'!$E$23-'Map and Results'!E57)^2))</f>
        <v>52.473138754794796</v>
      </c>
      <c r="D39">
        <f ca="1">IF('Map and Results'!$B$24=0,0,SQRT(('Map and Results'!$D$24-'Map and Results'!D57)^2+('Map and Results'!$E$24-'Map and Results'!E57)^2))</f>
        <v>162.40637510894985</v>
      </c>
      <c r="E39">
        <f ca="1">IF('Map and Results'!$B$25=0,0,SQRT(('Map and Results'!$D$25-'Map and Results'!D57)^2+('Map and Results'!$E$25-'Map and Results'!E57)^2))</f>
        <v>221.55524770478496</v>
      </c>
      <c r="F39">
        <f ca="1">IF('Map and Results'!$B$26=0,0,SQRT(('Map and Results'!$D$26-'Map and Results'!D57)^2+('Map and Results'!$E$26-'Map and Results'!E57)^2))</f>
        <v>147.88278762888237</v>
      </c>
      <c r="G39">
        <f ca="1">IF('Map and Results'!$B$27=0,0,SQRT(('Map and Results'!$D$27-'Map and Results'!$D57)^2+('Map and Results'!$E$27-'Map and Results'!$E57)^2))</f>
        <v>175.39982628100117</v>
      </c>
      <c r="H39">
        <f ca="1">IF('Map and Results'!$B$28=0,0,SQRT(('Map and Results'!$D$28-'Map and Results'!$D57)^2+('Map and Results'!$E$28-'Map and Results'!$E57)^2))</f>
        <v>55.55687358887478</v>
      </c>
      <c r="I39">
        <f ca="1">IF('Map and Results'!$B$29=0,0,SQRT(('Map and Results'!$D$29-'Map and Results'!$D57)^2+('Map and Results'!$E$29-'Map and Results'!$E57)^2))</f>
        <v>25.188741905504553</v>
      </c>
      <c r="J39">
        <f ca="1">IF('Map and Results'!$B$30=0,0,SQRT(('Map and Results'!$D$30-'Map and Results'!$D57)^2+('Map and Results'!$E$30-'Map and Results'!$E57)^2))</f>
        <v>202.06226624730334</v>
      </c>
      <c r="K39">
        <f ca="1">IF('Map and Results'!$B$31=0,0,SQRT(('Map and Results'!$D$31-'Map and Results'!$D57)^2+('Map and Results'!$E$31-'Map and Results'!$E57)^2))</f>
        <v>48.073734380025648</v>
      </c>
      <c r="L39">
        <f ca="1">IF('Map and Results'!$B$32=0,0,SQRT(('Map and Results'!$D$32-'Map and Results'!$D57)^2+('Map and Results'!$E$32-'Map and Results'!$E57)^2))</f>
        <v>80.80418813543865</v>
      </c>
      <c r="M39">
        <f ca="1">IF('Map and Results'!$B$33=0,0,SQRT(('Map and Results'!$D$33-'Map and Results'!$D57)^2+('Map and Results'!$E$33-'Map and Results'!$E57)^2))</f>
        <v>167.50104079146638</v>
      </c>
      <c r="N39">
        <f ca="1">IF('Map and Results'!$B$34=0,0,SQRT(('Map and Results'!$D$34-'Map and Results'!$D57)^2+('Map and Results'!$E$34-'Map and Results'!$E57)^2))</f>
        <v>94.8195494773815</v>
      </c>
      <c r="O39">
        <f ca="1">IF('Map and Results'!$B$35=0,0,SQRT(('Map and Results'!$D$35-'Map and Results'!$D57)^2+('Map and Results'!$E$35-'Map and Results'!$E57)^2))</f>
        <v>125.10314449860286</v>
      </c>
      <c r="P39">
        <f ca="1">IF('Map and Results'!$B$36=0,0,SQRT(('Map and Results'!$D$36-'Map and Results'!$D57)^2+('Map and Results'!$E$36-'Map and Results'!$E57)^2))</f>
        <v>94.965476196603191</v>
      </c>
      <c r="Q39">
        <f ca="1">IF('Map and Results'!$B$37=0,0,SQRT(('Map and Results'!$D$37-'Map and Results'!$D57)^2+('Map and Results'!$E$37-'Map and Results'!$E57)^2))</f>
        <v>35.77100740282831</v>
      </c>
      <c r="R39">
        <f ca="1">IF('Map and Results'!$B$38=0,0,SQRT(('Map and Results'!$D$38-'Map and Results'!$D57)^2+('Map and Results'!$E$38-'Map and Results'!$E57)^2))</f>
        <v>41.105574329143991</v>
      </c>
      <c r="S39">
        <f ca="1">IF('Map and Results'!$B$39=0,0,SQRT(('Map and Results'!$D$39-'Map and Results'!$D57)^2+('Map and Results'!$E$39-'Map and Results'!$E57)^2))</f>
        <v>102.04565580111938</v>
      </c>
      <c r="T39">
        <f ca="1">IF('Map and Results'!$B$40=0,0,SQRT(('Map and Results'!$D$40-'Map and Results'!$D57)^2+('Map and Results'!$E$40-'Map and Results'!$E57)^2))</f>
        <v>138.09629946510094</v>
      </c>
      <c r="U39">
        <f ca="1">IF('Map and Results'!$B$41=0,0,SQRT(('Map and Results'!$D$41-'Map and Results'!$D57)^2+('Map and Results'!$E$41-'Map and Results'!$E57)^2))</f>
        <v>118.54382125712759</v>
      </c>
      <c r="V39">
        <f ca="1">IF('Map and Results'!$B$42=0,0,SQRT(('Map and Results'!$D$42-'Map and Results'!$D57)^2+('Map and Results'!$E$42-'Map and Results'!$E57)^2))</f>
        <v>125.24739464997967</v>
      </c>
      <c r="W39">
        <f ca="1">IF('Map and Results'!$B$43=0,0,SQRT(('Map and Results'!$D$43-'Map and Results'!$D57)^2+('Map and Results'!$E$43-'Map and Results'!$E57)^2))</f>
        <v>142.09107482164188</v>
      </c>
      <c r="X39">
        <f ca="1">IF('Map and Results'!$B$44=0,0,SQRT(('Map and Results'!$D$44-'Map and Results'!$D57)^2+('Map and Results'!$E$44-'Map and Results'!$E57)^2))</f>
        <v>51.892496372023416</v>
      </c>
      <c r="Y39">
        <f ca="1">IF('Map and Results'!$B$45=0,0,SQRT(('Map and Results'!$D$45-'Map and Results'!$D57)^2+('Map and Results'!$E$45-'Map and Results'!$E57)^2))</f>
        <v>107.86733347926575</v>
      </c>
      <c r="Z39">
        <f ca="1">IF('Map and Results'!$B$46=0,0,SQRT(('Map and Results'!$D$46-'Map and Results'!$D57)^2+('Map and Results'!$E$46-'Map and Results'!$E57)^2))</f>
        <v>44.314760162104278</v>
      </c>
      <c r="AA39">
        <f ca="1">IF('Map and Results'!$B$47=0,0,SQRT(('Map and Results'!$D$47-'Map and Results'!$D57)^2+('Map and Results'!$E$47-'Map and Results'!$E57)^2))</f>
        <v>210.21075067894989</v>
      </c>
      <c r="AB39">
        <f ca="1">IF('Map and Results'!$B$48=0,0,SQRT(('Map and Results'!$D$48-'Map and Results'!$D57)^2+('Map and Results'!$E$48-'Map and Results'!$E57)^2))</f>
        <v>0</v>
      </c>
      <c r="AC39">
        <f ca="1">IF('Map and Results'!$B$49=0,0,SQRT(('Map and Results'!$D$49-'Map and Results'!$D57)^2+('Map and Results'!$E$49-'Map and Results'!$E57)^2))</f>
        <v>0</v>
      </c>
      <c r="AD39">
        <f ca="1">IF('Map and Results'!$B$50=0,0,SQRT(('Map and Results'!$D$50-'Map and Results'!$D57)^2+('Map and Results'!$E$50-'Map and Results'!$E57)^2))</f>
        <v>0</v>
      </c>
      <c r="AE39">
        <f ca="1">IF('Map and Results'!$B$51=0,0,SQRT(('Map and Results'!$D$51-'Map and Results'!$D57)^2+('Map and Results'!$E$51-'Map and Results'!$E57)^2))</f>
        <v>0</v>
      </c>
      <c r="AF39">
        <f ca="1">IF('Map and Results'!$B$52=0,0,SQRT(('Map and Results'!$D$52-'Map and Results'!$D57)^2+('Map and Results'!$E$52-'Map and Results'!$E57)^2))</f>
        <v>0</v>
      </c>
      <c r="AG39">
        <f ca="1">IF('Map and Results'!$B$53=0,0,SQRT(('Map and Results'!$D$53-'Map and Results'!$D57)^2+('Map and Results'!$E$53-'Map and Results'!$E57)^2))</f>
        <v>0</v>
      </c>
      <c r="AH39">
        <f ca="1">IF('Map and Results'!$B$54=0,0,SQRT(('Map and Results'!$D$54-'Map and Results'!$D57)^2+('Map and Results'!$E$54-'Map and Results'!$E57)^2))</f>
        <v>0</v>
      </c>
      <c r="AI39">
        <f ca="1">IF('Map and Results'!$B$55=0,0,SQRT(('Map and Results'!$D$55-'Map and Results'!$D57)^2+('Map and Results'!$E$55-'Map and Results'!$E57)^2))</f>
        <v>0</v>
      </c>
      <c r="AJ39">
        <f ca="1">IF('Map and Results'!$B$56=0,0,SQRT(('Map and Results'!$D$56-'Map and Results'!$D57)^2+('Map and Results'!$E$56-'Map and Results'!$E57)^2))</f>
        <v>0</v>
      </c>
      <c r="AK39">
        <f ca="1">IF('Map and Results'!$B$57=0,0,SQRT(('Map and Results'!$D$57-'Map and Results'!$D57)^2+('Map and Results'!$E$57-'Map and Results'!$E57)^2))</f>
        <v>0</v>
      </c>
      <c r="AL39">
        <f ca="1">IF('Map and Results'!$B$58=0,0,SQRT(('Map and Results'!$D$58-'Map and Results'!$D57)^2+('Map and Results'!$E$58-'Map and Results'!$E57)^2))</f>
        <v>0</v>
      </c>
      <c r="AM39">
        <f ca="1">IF('Map and Results'!$B$59=0,0,SQRT(('Map and Results'!$D$59-'Map and Results'!$D57)^2+('Map and Results'!$E$59-'Map and Results'!$E57)^2))</f>
        <v>0</v>
      </c>
      <c r="AN39">
        <f ca="1">IF('Map and Results'!$B$60=0,0,SQRT(('Map and Results'!$D$60-'Map and Results'!$D57)^2+('Map and Results'!$E$60-'Map and Results'!$E57)^2))</f>
        <v>0</v>
      </c>
      <c r="AO39">
        <f ca="1">IF('Map and Results'!$B$61=0,0,SQRT(('Map and Results'!$D$61-'Map and Results'!$D57)^2+('Map and Results'!$E$61-'Map and Results'!$E57)^2))</f>
        <v>0</v>
      </c>
      <c r="AP39">
        <f ca="1">IF('Map and Results'!$B$62=0,0,SQRT(('Map and Results'!$D$62-'Map and Results'!$D57)^2+('Map and Results'!$E$62-'Map and Results'!$E57)^2))</f>
        <v>0</v>
      </c>
      <c r="AQ39">
        <f ca="1">IF('Map and Results'!$B$63=0,0,SQRT(('Map and Results'!$D$63-'Map and Results'!$D57)^2+('Map and Results'!$E$63-'Map and Results'!$E57)^2))</f>
        <v>0</v>
      </c>
      <c r="AR39">
        <f ca="1">IF('Map and Results'!$B$64=0,0,SQRT(('Map and Results'!$D$64-'Map and Results'!$D57)^2+('Map and Results'!$E$64-'Map and Results'!$E57)^2))</f>
        <v>0</v>
      </c>
      <c r="AS39">
        <f ca="1">IF('Map and Results'!$B$65=0,0,SQRT(('Map and Results'!$D$65-'Map and Results'!$D57)^2+('Map and Results'!$E$65-'Map and Results'!$E57)^2))</f>
        <v>0</v>
      </c>
      <c r="AT39">
        <f ca="1">IF('Map and Results'!$B$66=0,0,SQRT(('Map and Results'!$D$66-'Map and Results'!$D57)^2+('Map and Results'!$E$66-'Map and Results'!$E57)^2))</f>
        <v>0</v>
      </c>
      <c r="AU39">
        <f ca="1">IF('Map and Results'!$B$67=0,0,SQRT(('Map and Results'!$D$67-'Map and Results'!$D57)^2+('Map and Results'!$E$67-'Map and Results'!$E57)^2))</f>
        <v>0</v>
      </c>
      <c r="AV39">
        <f ca="1">IF('Map and Results'!$B$68=0,0,SQRT(('Map and Results'!$D$68-'Map and Results'!$D57)^2+('Map and Results'!$E$68-'Map and Results'!$E57)^2))</f>
        <v>0</v>
      </c>
      <c r="AW39">
        <f ca="1">IF('Map and Results'!$B$69=0,0,SQRT(('Map and Results'!$D$69-'Map and Results'!$D57)^2+('Map and Results'!$E$69-'Map and Results'!$E57)^2))</f>
        <v>0</v>
      </c>
      <c r="AX39">
        <f ca="1">IF('Map and Results'!$B$70=0,0,SQRT(('Map and Results'!$D$70-'Map and Results'!$D57)^2+('Map and Results'!$E$70-'Map and Results'!$E57)^2))</f>
        <v>0</v>
      </c>
      <c r="AY39">
        <f ca="1">IF('Map and Results'!$B$71=0,0,SQRT(('Map and Results'!$D$71-'Map and Results'!$D57)^2+('Map and Results'!$E$71-'Map and Results'!$E57)^2))</f>
        <v>0</v>
      </c>
      <c r="AZ39">
        <f ca="1">IF('Map and Results'!$B$72=0,0,SQRT(('Map and Results'!$D$72-'Map and Results'!$D57)^2+('Map and Results'!$E$72-'Map and Results'!$E57)^2))</f>
        <v>0</v>
      </c>
    </row>
    <row r="40" spans="2:52">
      <c r="B40" s="7">
        <v>36</v>
      </c>
      <c r="C40">
        <f ca="1">IF('Map and Results'!$B$23=0,0,SQRT(('Map and Results'!$D$23-'Map and Results'!D58)^2+('Map and Results'!$E$23-'Map and Results'!E58)^2))</f>
        <v>30.213548225546141</v>
      </c>
      <c r="D40">
        <f ca="1">IF('Map and Results'!$B$24=0,0,SQRT(('Map and Results'!$D$24-'Map and Results'!D58)^2+('Map and Results'!$E$24-'Map and Results'!E58)^2))</f>
        <v>155.36447137428348</v>
      </c>
      <c r="E40">
        <f ca="1">IF('Map and Results'!$B$25=0,0,SQRT(('Map and Results'!$D$25-'Map and Results'!D58)^2+('Map and Results'!$E$25-'Map and Results'!E58)^2))</f>
        <v>234.62621138760764</v>
      </c>
      <c r="F40">
        <f ca="1">IF('Map and Results'!$B$26=0,0,SQRT(('Map and Results'!$D$26-'Map and Results'!D58)^2+('Map and Results'!$E$26-'Map and Results'!E58)^2))</f>
        <v>179.26157240238908</v>
      </c>
      <c r="G40">
        <f ca="1">IF('Map and Results'!$B$27=0,0,SQRT(('Map and Results'!$D$27-'Map and Results'!$D58)^2+('Map and Results'!$E$27-'Map and Results'!$E58)^2))</f>
        <v>209.46426267659658</v>
      </c>
      <c r="H40">
        <f ca="1">IF('Map and Results'!$B$28=0,0,SQRT(('Map and Results'!$D$28-'Map and Results'!$D58)^2+('Map and Results'!$E$28-'Map and Results'!$E58)^2))</f>
        <v>62.559009281288162</v>
      </c>
      <c r="I40">
        <f ca="1">IF('Map and Results'!$B$29=0,0,SQRT(('Map and Results'!$D$29-'Map and Results'!$D58)^2+('Map and Results'!$E$29-'Map and Results'!$E58)^2))</f>
        <v>58.301360682538437</v>
      </c>
      <c r="J40">
        <f ca="1">IF('Map and Results'!$B$30=0,0,SQRT(('Map and Results'!$D$30-'Map and Results'!$D58)^2+('Map and Results'!$E$30-'Map and Results'!$E58)^2))</f>
        <v>197.8167290157721</v>
      </c>
      <c r="K40">
        <f ca="1">IF('Map and Results'!$B$31=0,0,SQRT(('Map and Results'!$D$31-'Map and Results'!$D58)^2+('Map and Results'!$E$31-'Map and Results'!$E58)^2))</f>
        <v>14.90233698308117</v>
      </c>
      <c r="L40">
        <f ca="1">IF('Map and Results'!$B$32=0,0,SQRT(('Map and Results'!$D$32-'Map and Results'!$D58)^2+('Map and Results'!$E$32-'Map and Results'!$E58)^2))</f>
        <v>90.568709973301907</v>
      </c>
      <c r="M40">
        <f ca="1">IF('Map and Results'!$B$33=0,0,SQRT(('Map and Results'!$D$33-'Map and Results'!$D58)^2+('Map and Results'!$E$33-'Map and Results'!$E58)^2))</f>
        <v>179.29475934674358</v>
      </c>
      <c r="N40">
        <f ca="1">IF('Map and Results'!$B$34=0,0,SQRT(('Map and Results'!$D$34-'Map and Results'!$D58)^2+('Map and Results'!$E$34-'Map and Results'!$E58)^2))</f>
        <v>128.10051210381508</v>
      </c>
      <c r="O40">
        <f ca="1">IF('Map and Results'!$B$35=0,0,SQRT(('Map and Results'!$D$35-'Map and Results'!$D58)^2+('Map and Results'!$E$35-'Map and Results'!$E58)^2))</f>
        <v>156.94641683518981</v>
      </c>
      <c r="P40">
        <f ca="1">IF('Map and Results'!$B$36=0,0,SQRT(('Map and Results'!$D$36-'Map and Results'!$D58)^2+('Map and Results'!$E$36-'Map and Results'!$E58)^2))</f>
        <v>124.26205220951007</v>
      </c>
      <c r="Q40">
        <f ca="1">IF('Map and Results'!$B$37=0,0,SQRT(('Map and Results'!$D$37-'Map and Results'!$D58)^2+('Map and Results'!$E$37-'Map and Results'!$E58)^2))</f>
        <v>45.493245883816357</v>
      </c>
      <c r="R40">
        <f ca="1">IF('Map and Results'!$B$38=0,0,SQRT(('Map and Results'!$D$38-'Map and Results'!$D58)^2+('Map and Results'!$E$38-'Map and Results'!$E58)^2))</f>
        <v>56.511505199399522</v>
      </c>
      <c r="S40">
        <f ca="1">IF('Map and Results'!$B$39=0,0,SQRT(('Map and Results'!$D$39-'Map and Results'!$D58)^2+('Map and Results'!$E$39-'Map and Results'!$E58)^2))</f>
        <v>96.407143700364827</v>
      </c>
      <c r="T40">
        <f ca="1">IF('Map and Results'!$B$40=0,0,SQRT(('Map and Results'!$D$40-'Map and Results'!$D58)^2+('Map and Results'!$E$40-'Map and Results'!$E58)^2))</f>
        <v>119.62586347711694</v>
      </c>
      <c r="U40">
        <f ca="1">IF('Map and Results'!$B$41=0,0,SQRT(('Map and Results'!$D$41-'Map and Results'!$D58)^2+('Map and Results'!$E$41-'Map and Results'!$E58)^2))</f>
        <v>149.37094182481249</v>
      </c>
      <c r="V40">
        <f ca="1">IF('Map and Results'!$B$42=0,0,SQRT(('Map and Results'!$D$42-'Map and Results'!$D58)^2+('Map and Results'!$E$42-'Map and Results'!$E58)^2))</f>
        <v>106.2600950046606</v>
      </c>
      <c r="W40">
        <f ca="1">IF('Map and Results'!$B$43=0,0,SQRT(('Map and Results'!$D$43-'Map and Results'!$D58)^2+('Map and Results'!$E$43-'Map and Results'!$E58)^2))</f>
        <v>165.0605744276865</v>
      </c>
      <c r="X40">
        <f ca="1">IF('Map and Results'!$B$44=0,0,SQRT(('Map and Results'!$D$44-'Map and Results'!$D58)^2+('Map and Results'!$E$44-'Map and Results'!$E58)^2))</f>
        <v>38.927781925889789</v>
      </c>
      <c r="Y40">
        <f ca="1">IF('Map and Results'!$B$45=0,0,SQRT(('Map and Results'!$D$45-'Map and Results'!$D58)^2+('Map and Results'!$E$45-'Map and Results'!$E58)^2))</f>
        <v>87.605845855607328</v>
      </c>
      <c r="Z40">
        <f ca="1">IF('Map and Results'!$B$46=0,0,SQRT(('Map and Results'!$D$46-'Map and Results'!$D58)^2+('Map and Results'!$E$46-'Map and Results'!$E58)^2))</f>
        <v>19.671310794593992</v>
      </c>
      <c r="AA40">
        <f ca="1">IF('Map and Results'!$B$47=0,0,SQRT(('Map and Results'!$D$47-'Map and Results'!$D58)^2+('Map and Results'!$E$47-'Map and Results'!$E58)^2))</f>
        <v>241.96446445354331</v>
      </c>
      <c r="AB40">
        <f ca="1">IF('Map and Results'!$B$48=0,0,SQRT(('Map and Results'!$D$48-'Map and Results'!$D58)^2+('Map and Results'!$E$48-'Map and Results'!$E58)^2))</f>
        <v>0</v>
      </c>
      <c r="AC40">
        <f ca="1">IF('Map and Results'!$B$49=0,0,SQRT(('Map and Results'!$D$49-'Map and Results'!$D58)^2+('Map and Results'!$E$49-'Map and Results'!$E58)^2))</f>
        <v>0</v>
      </c>
      <c r="AD40">
        <f ca="1">IF('Map and Results'!$B$50=0,0,SQRT(('Map and Results'!$D$50-'Map and Results'!$D58)^2+('Map and Results'!$E$50-'Map and Results'!$E58)^2))</f>
        <v>0</v>
      </c>
      <c r="AE40">
        <f ca="1">IF('Map and Results'!$B$51=0,0,SQRT(('Map and Results'!$D$51-'Map and Results'!$D58)^2+('Map and Results'!$E$51-'Map and Results'!$E58)^2))</f>
        <v>0</v>
      </c>
      <c r="AF40">
        <f ca="1">IF('Map and Results'!$B$52=0,0,SQRT(('Map and Results'!$D$52-'Map and Results'!$D58)^2+('Map and Results'!$E$52-'Map and Results'!$E58)^2))</f>
        <v>0</v>
      </c>
      <c r="AG40">
        <f ca="1">IF('Map and Results'!$B$53=0,0,SQRT(('Map and Results'!$D$53-'Map and Results'!$D58)^2+('Map and Results'!$E$53-'Map and Results'!$E58)^2))</f>
        <v>0</v>
      </c>
      <c r="AH40">
        <f ca="1">IF('Map and Results'!$B$54=0,0,SQRT(('Map and Results'!$D$54-'Map and Results'!$D58)^2+('Map and Results'!$E$54-'Map and Results'!$E58)^2))</f>
        <v>0</v>
      </c>
      <c r="AI40">
        <f ca="1">IF('Map and Results'!$B$55=0,0,SQRT(('Map and Results'!$D$55-'Map and Results'!$D58)^2+('Map and Results'!$E$55-'Map and Results'!$E58)^2))</f>
        <v>0</v>
      </c>
      <c r="AJ40">
        <f ca="1">IF('Map and Results'!$B$56=0,0,SQRT(('Map and Results'!$D$56-'Map and Results'!$D58)^2+('Map and Results'!$E$56-'Map and Results'!$E58)^2))</f>
        <v>0</v>
      </c>
      <c r="AK40">
        <f ca="1">IF('Map and Results'!$B$57=0,0,SQRT(('Map and Results'!$D$57-'Map and Results'!$D58)^2+('Map and Results'!$E$57-'Map and Results'!$E58)^2))</f>
        <v>0</v>
      </c>
      <c r="AL40">
        <f ca="1">IF('Map and Results'!$B$58=0,0,SQRT(('Map and Results'!$D$58-'Map and Results'!$D58)^2+('Map and Results'!$E$58-'Map and Results'!$E58)^2))</f>
        <v>0</v>
      </c>
      <c r="AM40">
        <f ca="1">IF('Map and Results'!$B$59=0,0,SQRT(('Map and Results'!$D$59-'Map and Results'!$D58)^2+('Map and Results'!$E$59-'Map and Results'!$E58)^2))</f>
        <v>0</v>
      </c>
      <c r="AN40">
        <f ca="1">IF('Map and Results'!$B$60=0,0,SQRT(('Map and Results'!$D$60-'Map and Results'!$D58)^2+('Map and Results'!$E$60-'Map and Results'!$E58)^2))</f>
        <v>0</v>
      </c>
      <c r="AO40">
        <f ca="1">IF('Map and Results'!$B$61=0,0,SQRT(('Map and Results'!$D$61-'Map and Results'!$D58)^2+('Map and Results'!$E$61-'Map and Results'!$E58)^2))</f>
        <v>0</v>
      </c>
      <c r="AP40">
        <f ca="1">IF('Map and Results'!$B$62=0,0,SQRT(('Map and Results'!$D$62-'Map and Results'!$D58)^2+('Map and Results'!$E$62-'Map and Results'!$E58)^2))</f>
        <v>0</v>
      </c>
      <c r="AQ40">
        <f ca="1">IF('Map and Results'!$B$63=0,0,SQRT(('Map and Results'!$D$63-'Map and Results'!$D58)^2+('Map and Results'!$E$63-'Map and Results'!$E58)^2))</f>
        <v>0</v>
      </c>
      <c r="AR40">
        <f ca="1">IF('Map and Results'!$B$64=0,0,SQRT(('Map and Results'!$D$64-'Map and Results'!$D58)^2+('Map and Results'!$E$64-'Map and Results'!$E58)^2))</f>
        <v>0</v>
      </c>
      <c r="AS40">
        <f ca="1">IF('Map and Results'!$B$65=0,0,SQRT(('Map and Results'!$D$65-'Map and Results'!$D58)^2+('Map and Results'!$E$65-'Map and Results'!$E58)^2))</f>
        <v>0</v>
      </c>
      <c r="AT40">
        <f ca="1">IF('Map and Results'!$B$66=0,0,SQRT(('Map and Results'!$D$66-'Map and Results'!$D58)^2+('Map and Results'!$E$66-'Map and Results'!$E58)^2))</f>
        <v>0</v>
      </c>
      <c r="AU40">
        <f ca="1">IF('Map and Results'!$B$67=0,0,SQRT(('Map and Results'!$D$67-'Map and Results'!$D58)^2+('Map and Results'!$E$67-'Map and Results'!$E58)^2))</f>
        <v>0</v>
      </c>
      <c r="AV40">
        <f ca="1">IF('Map and Results'!$B$68=0,0,SQRT(('Map and Results'!$D$68-'Map and Results'!$D58)^2+('Map and Results'!$E$68-'Map and Results'!$E58)^2))</f>
        <v>0</v>
      </c>
      <c r="AW40">
        <f ca="1">IF('Map and Results'!$B$69=0,0,SQRT(('Map and Results'!$D$69-'Map and Results'!$D58)^2+('Map and Results'!$E$69-'Map and Results'!$E58)^2))</f>
        <v>0</v>
      </c>
      <c r="AX40">
        <f ca="1">IF('Map and Results'!$B$70=0,0,SQRT(('Map and Results'!$D$70-'Map and Results'!$D58)^2+('Map and Results'!$E$70-'Map and Results'!$E58)^2))</f>
        <v>0</v>
      </c>
      <c r="AY40">
        <f ca="1">IF('Map and Results'!$B$71=0,0,SQRT(('Map and Results'!$D$71-'Map and Results'!$D58)^2+('Map and Results'!$E$71-'Map and Results'!$E58)^2))</f>
        <v>0</v>
      </c>
      <c r="AZ40">
        <f ca="1">IF('Map and Results'!$B$72=0,0,SQRT(('Map and Results'!$D$72-'Map and Results'!$D58)^2+('Map and Results'!$E$72-'Map and Results'!$E58)^2))</f>
        <v>0</v>
      </c>
    </row>
    <row r="41" spans="2:52">
      <c r="B41" s="7">
        <v>37</v>
      </c>
      <c r="C41">
        <f ca="1">IF('Map and Results'!$B$23=0,0,SQRT(('Map and Results'!$D$23-'Map and Results'!D59)^2+('Map and Results'!$E$23-'Map and Results'!E59)^2))</f>
        <v>261.54612681623587</v>
      </c>
      <c r="D41">
        <f ca="1">IF('Map and Results'!$B$24=0,0,SQRT(('Map and Results'!$D$24-'Map and Results'!D59)^2+('Map and Results'!$E$24-'Map and Results'!E59)^2))</f>
        <v>261.43090861013934</v>
      </c>
      <c r="E41">
        <f ca="1">IF('Map and Results'!$B$25=0,0,SQRT(('Map and Results'!$D$25-'Map and Results'!D59)^2+('Map and Results'!$E$25-'Map and Results'!E59)^2))</f>
        <v>172.83534261663999</v>
      </c>
      <c r="F41">
        <f ca="1">IF('Map and Results'!$B$26=0,0,SQRT(('Map and Results'!$D$26-'Map and Results'!D59)^2+('Map and Results'!$E$26-'Map and Results'!E59)^2))</f>
        <v>182.19912069502467</v>
      </c>
      <c r="G41">
        <f ca="1">IF('Map and Results'!$B$27=0,0,SQRT(('Map and Results'!$D$27-'Map and Results'!$D59)^2+('Map and Results'!$E$27-'Map and Results'!$E59)^2))</f>
        <v>102.86346232269156</v>
      </c>
      <c r="H41">
        <f ca="1">IF('Map and Results'!$B$28=0,0,SQRT(('Map and Results'!$D$28-'Map and Results'!$D59)^2+('Map and Results'!$E$28-'Map and Results'!$E59)^2))</f>
        <v>264.44710349166883</v>
      </c>
      <c r="I41">
        <f ca="1">IF('Map and Results'!$B$29=0,0,SQRT(('Map and Results'!$D$29-'Map and Results'!$D59)^2+('Map and Results'!$E$29-'Map and Results'!$E59)^2))</f>
        <v>214.8202100469201</v>
      </c>
      <c r="J41">
        <f ca="1">IF('Map and Results'!$B$30=0,0,SQRT(('Map and Results'!$D$30-'Map and Results'!$D59)^2+('Map and Results'!$E$30-'Map and Results'!$E59)^2))</f>
        <v>265.71624887987741</v>
      </c>
      <c r="K41">
        <f ca="1">IF('Map and Results'!$B$31=0,0,SQRT(('Map and Results'!$D$31-'Map and Results'!$D59)^2+('Map and Results'!$E$31-'Map and Results'!$E59)^2))</f>
        <v>276.82105876081431</v>
      </c>
      <c r="L41">
        <f ca="1">IF('Map and Results'!$B$32=0,0,SQRT(('Map and Results'!$D$32-'Map and Results'!$D59)^2+('Map and Results'!$E$32-'Map and Results'!$E59)^2))</f>
        <v>200.34218383083734</v>
      </c>
      <c r="M41">
        <f ca="1">IF('Map and Results'!$B$33=0,0,SQRT(('Map and Results'!$D$33-'Map and Results'!$D59)^2+('Map and Results'!$E$33-'Map and Results'!$E59)^2))</f>
        <v>173.66781347499625</v>
      </c>
      <c r="N41">
        <f ca="1">IF('Map and Results'!$B$34=0,0,SQRT(('Map and Results'!$D$34-'Map and Results'!$D59)^2+('Map and Results'!$E$34-'Map and Results'!$E59)^2))</f>
        <v>171.27688304906181</v>
      </c>
      <c r="O41">
        <f ca="1">IF('Map and Results'!$B$35=0,0,SQRT(('Map and Results'!$D$35-'Map and Results'!$D59)^2+('Map and Results'!$E$35-'Map and Results'!$E59)^2))</f>
        <v>178.73288762748592</v>
      </c>
      <c r="P41">
        <f ca="1">IF('Map and Results'!$B$36=0,0,SQRT(('Map and Results'!$D$36-'Map and Results'!$D59)^2+('Map and Results'!$E$36-'Map and Results'!$E59)^2))</f>
        <v>204.811976985765</v>
      </c>
      <c r="Q41">
        <f ca="1">IF('Map and Results'!$B$37=0,0,SQRT(('Map and Results'!$D$37-'Map and Results'!$D59)^2+('Map and Results'!$E$37-'Map and Results'!$E59)^2))</f>
        <v>222.65671345726207</v>
      </c>
      <c r="R41">
        <f ca="1">IF('Map and Results'!$B$38=0,0,SQRT(('Map and Results'!$D$38-'Map and Results'!$D59)^2+('Map and Results'!$E$38-'Map and Results'!$E59)^2))</f>
        <v>211.0294889197545</v>
      </c>
      <c r="S41">
        <f ca="1">IF('Map and Results'!$B$39=0,0,SQRT(('Map and Results'!$D$39-'Map and Results'!$D59)^2+('Map and Results'!$E$39-'Map and Results'!$E59)^2))</f>
        <v>240.08675066048011</v>
      </c>
      <c r="T41">
        <f ca="1">IF('Map and Results'!$B$40=0,0,SQRT(('Map and Results'!$D$40-'Map and Results'!$D59)^2+('Map and Results'!$E$40-'Map and Results'!$E59)^2))</f>
        <v>293.43187582547824</v>
      </c>
      <c r="U41">
        <f ca="1">IF('Map and Results'!$B$41=0,0,SQRT(('Map and Results'!$D$41-'Map and Results'!$D59)^2+('Map and Results'!$E$41-'Map and Results'!$E59)^2))</f>
        <v>112.60116158752678</v>
      </c>
      <c r="V41">
        <f ca="1">IF('Map and Results'!$B$42=0,0,SQRT(('Map and Results'!$D$42-'Map and Results'!$D59)^2+('Map and Results'!$E$42-'Map and Results'!$E59)^2))</f>
        <v>288.1813412091667</v>
      </c>
      <c r="W41">
        <f ca="1">IF('Map and Results'!$B$43=0,0,SQRT(('Map and Results'!$D$43-'Map and Results'!$D59)^2+('Map and Results'!$E$43-'Map and Results'!$E59)^2))</f>
        <v>120.40687416424565</v>
      </c>
      <c r="X41">
        <f ca="1">IF('Map and Results'!$B$44=0,0,SQRT(('Map and Results'!$D$44-'Map and Results'!$D59)^2+('Map and Results'!$E$44-'Map and Results'!$E59)^2))</f>
        <v>279.80186921866812</v>
      </c>
      <c r="Y41">
        <f ca="1">IF('Map and Results'!$B$45=0,0,SQRT(('Map and Results'!$D$45-'Map and Results'!$D59)^2+('Map and Results'!$E$45-'Map and Results'!$E59)^2))</f>
        <v>282.88221485197545</v>
      </c>
      <c r="Z41">
        <f ca="1">IF('Map and Results'!$B$46=0,0,SQRT(('Map and Results'!$D$46-'Map and Results'!$D59)^2+('Map and Results'!$E$46-'Map and Results'!$E59)^2))</f>
        <v>260.86609738199712</v>
      </c>
      <c r="AA41">
        <f ca="1">IF('Map and Results'!$B$47=0,0,SQRT(('Map and Results'!$D$47-'Map and Results'!$D59)^2+('Map and Results'!$E$47-'Map and Results'!$E59)^2))</f>
        <v>25.210011060325119</v>
      </c>
      <c r="AB41">
        <f ca="1">IF('Map and Results'!$B$48=0,0,SQRT(('Map and Results'!$D$48-'Map and Results'!$D59)^2+('Map and Results'!$E$48-'Map and Results'!$E59)^2))</f>
        <v>0</v>
      </c>
      <c r="AC41">
        <f ca="1">IF('Map and Results'!$B$49=0,0,SQRT(('Map and Results'!$D$49-'Map and Results'!$D59)^2+('Map and Results'!$E$49-'Map and Results'!$E59)^2))</f>
        <v>0</v>
      </c>
      <c r="AD41">
        <f ca="1">IF('Map and Results'!$B$50=0,0,SQRT(('Map and Results'!$D$50-'Map and Results'!$D59)^2+('Map and Results'!$E$50-'Map and Results'!$E59)^2))</f>
        <v>0</v>
      </c>
      <c r="AE41">
        <f ca="1">IF('Map and Results'!$B$51=0,0,SQRT(('Map and Results'!$D$51-'Map and Results'!$D59)^2+('Map and Results'!$E$51-'Map and Results'!$E59)^2))</f>
        <v>0</v>
      </c>
      <c r="AF41">
        <f ca="1">IF('Map and Results'!$B$52=0,0,SQRT(('Map and Results'!$D$52-'Map and Results'!$D59)^2+('Map and Results'!$E$52-'Map and Results'!$E59)^2))</f>
        <v>0</v>
      </c>
      <c r="AG41">
        <f ca="1">IF('Map and Results'!$B$53=0,0,SQRT(('Map and Results'!$D$53-'Map and Results'!$D59)^2+('Map and Results'!$E$53-'Map and Results'!$E59)^2))</f>
        <v>0</v>
      </c>
      <c r="AH41">
        <f ca="1">IF('Map and Results'!$B$54=0,0,SQRT(('Map and Results'!$D$54-'Map and Results'!$D59)^2+('Map and Results'!$E$54-'Map and Results'!$E59)^2))</f>
        <v>0</v>
      </c>
      <c r="AI41">
        <f ca="1">IF('Map and Results'!$B$55=0,0,SQRT(('Map and Results'!$D$55-'Map and Results'!$D59)^2+('Map and Results'!$E$55-'Map and Results'!$E59)^2))</f>
        <v>0</v>
      </c>
      <c r="AJ41">
        <f ca="1">IF('Map and Results'!$B$56=0,0,SQRT(('Map and Results'!$D$56-'Map and Results'!$D59)^2+('Map and Results'!$E$56-'Map and Results'!$E59)^2))</f>
        <v>0</v>
      </c>
      <c r="AK41">
        <f ca="1">IF('Map and Results'!$B$57=0,0,SQRT(('Map and Results'!$D$57-'Map and Results'!$D59)^2+('Map and Results'!$E$57-'Map and Results'!$E59)^2))</f>
        <v>0</v>
      </c>
      <c r="AL41">
        <f ca="1">IF('Map and Results'!$B$58=0,0,SQRT(('Map and Results'!$D$58-'Map and Results'!$D59)^2+('Map and Results'!$E$58-'Map and Results'!$E59)^2))</f>
        <v>0</v>
      </c>
      <c r="AM41">
        <f ca="1">IF('Map and Results'!$B$59=0,0,SQRT(('Map and Results'!$D$59-'Map and Results'!$D59)^2+('Map and Results'!$E$59-'Map and Results'!$E59)^2))</f>
        <v>0</v>
      </c>
      <c r="AN41">
        <f ca="1">IF('Map and Results'!$B$60=0,0,SQRT(('Map and Results'!$D$60-'Map and Results'!$D59)^2+('Map and Results'!$E$60-'Map and Results'!$E59)^2))</f>
        <v>0</v>
      </c>
      <c r="AO41">
        <f ca="1">IF('Map and Results'!$B$61=0,0,SQRT(('Map and Results'!$D$61-'Map and Results'!$D59)^2+('Map and Results'!$E$61-'Map and Results'!$E59)^2))</f>
        <v>0</v>
      </c>
      <c r="AP41">
        <f ca="1">IF('Map and Results'!$B$62=0,0,SQRT(('Map and Results'!$D$62-'Map and Results'!$D59)^2+('Map and Results'!$E$62-'Map and Results'!$E59)^2))</f>
        <v>0</v>
      </c>
      <c r="AQ41">
        <f ca="1">IF('Map and Results'!$B$63=0,0,SQRT(('Map and Results'!$D$63-'Map and Results'!$D59)^2+('Map and Results'!$E$63-'Map and Results'!$E59)^2))</f>
        <v>0</v>
      </c>
      <c r="AR41">
        <f ca="1">IF('Map and Results'!$B$64=0,0,SQRT(('Map and Results'!$D$64-'Map and Results'!$D59)^2+('Map and Results'!$E$64-'Map and Results'!$E59)^2))</f>
        <v>0</v>
      </c>
      <c r="AS41">
        <f ca="1">IF('Map and Results'!$B$65=0,0,SQRT(('Map and Results'!$D$65-'Map and Results'!$D59)^2+('Map and Results'!$E$65-'Map and Results'!$E59)^2))</f>
        <v>0</v>
      </c>
      <c r="AT41">
        <f ca="1">IF('Map and Results'!$B$66=0,0,SQRT(('Map and Results'!$D$66-'Map and Results'!$D59)^2+('Map and Results'!$E$66-'Map and Results'!$E59)^2))</f>
        <v>0</v>
      </c>
      <c r="AU41">
        <f ca="1">IF('Map and Results'!$B$67=0,0,SQRT(('Map and Results'!$D$67-'Map and Results'!$D59)^2+('Map and Results'!$E$67-'Map and Results'!$E59)^2))</f>
        <v>0</v>
      </c>
      <c r="AV41">
        <f ca="1">IF('Map and Results'!$B$68=0,0,SQRT(('Map and Results'!$D$68-'Map and Results'!$D59)^2+('Map and Results'!$E$68-'Map and Results'!$E59)^2))</f>
        <v>0</v>
      </c>
      <c r="AW41">
        <f ca="1">IF('Map and Results'!$B$69=0,0,SQRT(('Map and Results'!$D$69-'Map and Results'!$D59)^2+('Map and Results'!$E$69-'Map and Results'!$E59)^2))</f>
        <v>0</v>
      </c>
      <c r="AX41">
        <f ca="1">IF('Map and Results'!$B$70=0,0,SQRT(('Map and Results'!$D$70-'Map and Results'!$D59)^2+('Map and Results'!$E$70-'Map and Results'!$E59)^2))</f>
        <v>0</v>
      </c>
      <c r="AY41">
        <f ca="1">IF('Map and Results'!$B$71=0,0,SQRT(('Map and Results'!$D$71-'Map and Results'!$D59)^2+('Map and Results'!$E$71-'Map and Results'!$E59)^2))</f>
        <v>0</v>
      </c>
      <c r="AZ41">
        <f ca="1">IF('Map and Results'!$B$72=0,0,SQRT(('Map and Results'!$D$72-'Map and Results'!$D59)^2+('Map and Results'!$E$72-'Map and Results'!$E59)^2))</f>
        <v>0</v>
      </c>
    </row>
    <row r="42" spans="2:52">
      <c r="B42" s="7">
        <v>38</v>
      </c>
      <c r="C42">
        <f ca="1">IF('Map and Results'!$B$23=0,0,SQRT(('Map and Results'!$D$23-'Map and Results'!D60)^2+('Map and Results'!$E$23-'Map and Results'!E60)^2))</f>
        <v>258.05238454005701</v>
      </c>
      <c r="D42">
        <f ca="1">IF('Map and Results'!$B$24=0,0,SQRT(('Map and Results'!$D$24-'Map and Results'!D60)^2+('Map and Results'!$E$24-'Map and Results'!E60)^2))</f>
        <v>212.1901682353452</v>
      </c>
      <c r="E42">
        <f ca="1">IF('Map and Results'!$B$25=0,0,SQRT(('Map and Results'!$D$25-'Map and Results'!D60)^2+('Map and Results'!$E$25-'Map and Results'!E60)^2))</f>
        <v>92.441060141186213</v>
      </c>
      <c r="F42">
        <f ca="1">IF('Map and Results'!$B$26=0,0,SQRT(('Map and Results'!$D$26-'Map and Results'!D60)^2+('Map and Results'!$E$26-'Map and Results'!E60)^2))</f>
        <v>251.49674763357584</v>
      </c>
      <c r="G42">
        <f ca="1">IF('Map and Results'!$B$27=0,0,SQRT(('Map and Results'!$D$27-'Map and Results'!$D60)^2+('Map and Results'!$E$27-'Map and Results'!$E60)^2))</f>
        <v>181.83058033901489</v>
      </c>
      <c r="H42">
        <f ca="1">IF('Map and Results'!$B$28=0,0,SQRT(('Map and Results'!$D$28-'Map and Results'!$D60)^2+('Map and Results'!$E$28-'Map and Results'!$E60)^2))</f>
        <v>292.77384614040506</v>
      </c>
      <c r="I42">
        <f ca="1">IF('Map and Results'!$B$29=0,0,SQRT(('Map and Results'!$D$29-'Map and Results'!$D60)^2+('Map and Results'!$E$29-'Map and Results'!$E60)^2))</f>
        <v>238.49159935029377</v>
      </c>
      <c r="J42">
        <f ca="1">IF('Map and Results'!$B$30=0,0,SQRT(('Map and Results'!$D$30-'Map and Results'!$D60)^2+('Map and Results'!$E$30-'Map and Results'!$E60)^2))</f>
        <v>202.12471831774545</v>
      </c>
      <c r="K42">
        <f ca="1">IF('Map and Results'!$B$31=0,0,SQRT(('Map and Results'!$D$31-'Map and Results'!$D60)^2+('Map and Results'!$E$31-'Map and Results'!$E60)^2))</f>
        <v>283.24491952452308</v>
      </c>
      <c r="L42">
        <f ca="1">IF('Map and Results'!$B$32=0,0,SQRT(('Map and Results'!$D$32-'Map and Results'!$D60)^2+('Map and Results'!$E$32-'Map and Results'!$E60)^2))</f>
        <v>185.7267421478426</v>
      </c>
      <c r="M42">
        <f ca="1">IF('Map and Results'!$B$33=0,0,SQRT(('Map and Results'!$D$33-'Map and Results'!$D60)^2+('Map and Results'!$E$33-'Map and Results'!$E60)^2))</f>
        <v>119.50140234312661</v>
      </c>
      <c r="N42">
        <f ca="1">IF('Map and Results'!$B$34=0,0,SQRT(('Map and Results'!$D$34-'Map and Results'!$D60)^2+('Map and Results'!$E$34-'Map and Results'!$E60)^2))</f>
        <v>221.08632471098593</v>
      </c>
      <c r="O42">
        <f ca="1">IF('Map and Results'!$B$35=0,0,SQRT(('Map and Results'!$D$35-'Map and Results'!$D60)^2+('Map and Results'!$E$35-'Map and Results'!$E60)^2))</f>
        <v>240.79222496496399</v>
      </c>
      <c r="P42">
        <f ca="1">IF('Map and Results'!$B$36=0,0,SQRT(('Map and Results'!$D$36-'Map and Results'!$D60)^2+('Map and Results'!$E$36-'Map and Results'!$E60)^2))</f>
        <v>255.70917538984912</v>
      </c>
      <c r="Q42">
        <f ca="1">IF('Map and Results'!$B$37=0,0,SQRT(('Map and Results'!$D$37-'Map and Results'!$D60)^2+('Map and Results'!$E$37-'Map and Results'!$E60)^2))</f>
        <v>224.11032338377566</v>
      </c>
      <c r="R42">
        <f ca="1">IF('Map and Results'!$B$38=0,0,SQRT(('Map and Results'!$D$38-'Map and Results'!$D60)^2+('Map and Results'!$E$38-'Map and Results'!$E60)^2))</f>
        <v>212.73134576342997</v>
      </c>
      <c r="S42">
        <f ca="1">IF('Map and Results'!$B$39=0,0,SQRT(('Map and Results'!$D$39-'Map and Results'!$D60)^2+('Map and Results'!$E$39-'Map and Results'!$E60)^2))</f>
        <v>213.36315178368281</v>
      </c>
      <c r="T42">
        <f ca="1">IF('Map and Results'!$B$40=0,0,SQRT(('Map and Results'!$D$40-'Map and Results'!$D60)^2+('Map and Results'!$E$40-'Map and Results'!$E60)^2))</f>
        <v>259.19344876755702</v>
      </c>
      <c r="U42">
        <f ca="1">IF('Map and Results'!$B$41=0,0,SQRT(('Map and Results'!$D$41-'Map and Results'!$D60)^2+('Map and Results'!$E$41-'Map and Results'!$E60)^2))</f>
        <v>141.46439949339947</v>
      </c>
      <c r="V42">
        <f ca="1">IF('Map and Results'!$B$42=0,0,SQRT(('Map and Results'!$D$42-'Map and Results'!$D60)^2+('Map and Results'!$E$42-'Map and Results'!$E60)^2))</f>
        <v>258.19875173143862</v>
      </c>
      <c r="W42">
        <f ca="1">IF('Map and Results'!$B$43=0,0,SQRT(('Map and Results'!$D$43-'Map and Results'!$D60)^2+('Map and Results'!$E$43-'Map and Results'!$E60)^2))</f>
        <v>104.16749919243762</v>
      </c>
      <c r="X42">
        <f ca="1">IF('Map and Results'!$B$44=0,0,SQRT(('Map and Results'!$D$44-'Map and Results'!$D60)^2+('Map and Results'!$E$44-'Map and Results'!$E60)^2))</f>
        <v>297.65697664466137</v>
      </c>
      <c r="Y42">
        <f ca="1">IF('Map and Results'!$B$45=0,0,SQRT(('Map and Results'!$D$45-'Map and Results'!$D60)^2+('Map and Results'!$E$45-'Map and Results'!$E60)^2))</f>
        <v>259.18864397071314</v>
      </c>
      <c r="Z42">
        <f ca="1">IF('Map and Results'!$B$46=0,0,SQRT(('Map and Results'!$D$46-'Map and Results'!$D60)^2+('Map and Results'!$E$46-'Map and Results'!$E60)^2))</f>
        <v>261.2087656861853</v>
      </c>
      <c r="AA42">
        <f ca="1">IF('Map and Results'!$B$47=0,0,SQRT(('Map and Results'!$D$47-'Map and Results'!$D60)^2+('Map and Results'!$E$47-'Map and Results'!$E60)^2))</f>
        <v>110.1189496549175</v>
      </c>
      <c r="AB42">
        <f ca="1">IF('Map and Results'!$B$48=0,0,SQRT(('Map and Results'!$D$48-'Map and Results'!$D60)^2+('Map and Results'!$E$48-'Map and Results'!$E60)^2))</f>
        <v>0</v>
      </c>
      <c r="AC42">
        <f ca="1">IF('Map and Results'!$B$49=0,0,SQRT(('Map and Results'!$D$49-'Map and Results'!$D60)^2+('Map and Results'!$E$49-'Map and Results'!$E60)^2))</f>
        <v>0</v>
      </c>
      <c r="AD42">
        <f ca="1">IF('Map and Results'!$B$50=0,0,SQRT(('Map and Results'!$D$50-'Map and Results'!$D60)^2+('Map and Results'!$E$50-'Map and Results'!$E60)^2))</f>
        <v>0</v>
      </c>
      <c r="AE42">
        <f ca="1">IF('Map and Results'!$B$51=0,0,SQRT(('Map and Results'!$D$51-'Map and Results'!$D60)^2+('Map and Results'!$E$51-'Map and Results'!$E60)^2))</f>
        <v>0</v>
      </c>
      <c r="AF42">
        <f ca="1">IF('Map and Results'!$B$52=0,0,SQRT(('Map and Results'!$D$52-'Map and Results'!$D60)^2+('Map and Results'!$E$52-'Map and Results'!$E60)^2))</f>
        <v>0</v>
      </c>
      <c r="AG42">
        <f ca="1">IF('Map and Results'!$B$53=0,0,SQRT(('Map and Results'!$D$53-'Map and Results'!$D60)^2+('Map and Results'!$E$53-'Map and Results'!$E60)^2))</f>
        <v>0</v>
      </c>
      <c r="AH42">
        <f ca="1">IF('Map and Results'!$B$54=0,0,SQRT(('Map and Results'!$D$54-'Map and Results'!$D60)^2+('Map and Results'!$E$54-'Map and Results'!$E60)^2))</f>
        <v>0</v>
      </c>
      <c r="AI42">
        <f ca="1">IF('Map and Results'!$B$55=0,0,SQRT(('Map and Results'!$D$55-'Map and Results'!$D60)^2+('Map and Results'!$E$55-'Map and Results'!$E60)^2))</f>
        <v>0</v>
      </c>
      <c r="AJ42">
        <f ca="1">IF('Map and Results'!$B$56=0,0,SQRT(('Map and Results'!$D$56-'Map and Results'!$D60)^2+('Map and Results'!$E$56-'Map and Results'!$E60)^2))</f>
        <v>0</v>
      </c>
      <c r="AK42">
        <f ca="1">IF('Map and Results'!$B$57=0,0,SQRT(('Map and Results'!$D$57-'Map and Results'!$D60)^2+('Map and Results'!$E$57-'Map and Results'!$E60)^2))</f>
        <v>0</v>
      </c>
      <c r="AL42">
        <f ca="1">IF('Map and Results'!$B$58=0,0,SQRT(('Map and Results'!$D$58-'Map and Results'!$D60)^2+('Map and Results'!$E$58-'Map and Results'!$E60)^2))</f>
        <v>0</v>
      </c>
      <c r="AM42">
        <f ca="1">IF('Map and Results'!$B$59=0,0,SQRT(('Map and Results'!$D$59-'Map and Results'!$D60)^2+('Map and Results'!$E$59-'Map and Results'!$E60)^2))</f>
        <v>0</v>
      </c>
      <c r="AN42">
        <f ca="1">IF('Map and Results'!$B$60=0,0,SQRT(('Map and Results'!$D$60-'Map and Results'!$D60)^2+('Map and Results'!$E$60-'Map and Results'!$E60)^2))</f>
        <v>0</v>
      </c>
      <c r="AO42">
        <f ca="1">IF('Map and Results'!$B$61=0,0,SQRT(('Map and Results'!$D$61-'Map and Results'!$D60)^2+('Map and Results'!$E$61-'Map and Results'!$E60)^2))</f>
        <v>0</v>
      </c>
      <c r="AP42">
        <f ca="1">IF('Map and Results'!$B$62=0,0,SQRT(('Map and Results'!$D$62-'Map and Results'!$D60)^2+('Map and Results'!$E$62-'Map and Results'!$E60)^2))</f>
        <v>0</v>
      </c>
      <c r="AQ42">
        <f ca="1">IF('Map and Results'!$B$63=0,0,SQRT(('Map and Results'!$D$63-'Map and Results'!$D60)^2+('Map and Results'!$E$63-'Map and Results'!$E60)^2))</f>
        <v>0</v>
      </c>
      <c r="AR42">
        <f ca="1">IF('Map and Results'!$B$64=0,0,SQRT(('Map and Results'!$D$64-'Map and Results'!$D60)^2+('Map and Results'!$E$64-'Map and Results'!$E60)^2))</f>
        <v>0</v>
      </c>
      <c r="AS42">
        <f ca="1">IF('Map and Results'!$B$65=0,0,SQRT(('Map and Results'!$D$65-'Map and Results'!$D60)^2+('Map and Results'!$E$65-'Map and Results'!$E60)^2))</f>
        <v>0</v>
      </c>
      <c r="AT42">
        <f ca="1">IF('Map and Results'!$B$66=0,0,SQRT(('Map and Results'!$D$66-'Map and Results'!$D60)^2+('Map and Results'!$E$66-'Map and Results'!$E60)^2))</f>
        <v>0</v>
      </c>
      <c r="AU42">
        <f ca="1">IF('Map and Results'!$B$67=0,0,SQRT(('Map and Results'!$D$67-'Map and Results'!$D60)^2+('Map and Results'!$E$67-'Map and Results'!$E60)^2))</f>
        <v>0</v>
      </c>
      <c r="AV42">
        <f ca="1">IF('Map and Results'!$B$68=0,0,SQRT(('Map and Results'!$D$68-'Map and Results'!$D60)^2+('Map and Results'!$E$68-'Map and Results'!$E60)^2))</f>
        <v>0</v>
      </c>
      <c r="AW42">
        <f ca="1">IF('Map and Results'!$B$69=0,0,SQRT(('Map and Results'!$D$69-'Map and Results'!$D60)^2+('Map and Results'!$E$69-'Map and Results'!$E60)^2))</f>
        <v>0</v>
      </c>
      <c r="AX42">
        <f ca="1">IF('Map and Results'!$B$70=0,0,SQRT(('Map and Results'!$D$70-'Map and Results'!$D60)^2+('Map and Results'!$E$70-'Map and Results'!$E60)^2))</f>
        <v>0</v>
      </c>
      <c r="AY42">
        <f ca="1">IF('Map and Results'!$B$71=0,0,SQRT(('Map and Results'!$D$71-'Map and Results'!$D60)^2+('Map and Results'!$E$71-'Map and Results'!$E60)^2))</f>
        <v>0</v>
      </c>
      <c r="AZ42">
        <f ca="1">IF('Map and Results'!$B$72=0,0,SQRT(('Map and Results'!$D$72-'Map and Results'!$D60)^2+('Map and Results'!$E$72-'Map and Results'!$E60)^2))</f>
        <v>0</v>
      </c>
    </row>
    <row r="43" spans="2:52">
      <c r="B43" s="7">
        <v>39</v>
      </c>
      <c r="C43">
        <f ca="1">IF('Map and Results'!$B$23=0,0,SQRT(('Map and Results'!$D$23-'Map and Results'!D61)^2+('Map and Results'!$E$23-'Map and Results'!E61)^2))</f>
        <v>125.0334867257364</v>
      </c>
      <c r="D43">
        <f ca="1">IF('Map and Results'!$B$24=0,0,SQRT(('Map and Results'!$D$24-'Map and Results'!D61)^2+('Map and Results'!$E$24-'Map and Results'!E61)^2))</f>
        <v>147.87379589977454</v>
      </c>
      <c r="E43">
        <f ca="1">IF('Map and Results'!$B$25=0,0,SQRT(('Map and Results'!$D$25-'Map and Results'!D61)^2+('Map and Results'!$E$25-'Map and Results'!E61)^2))</f>
        <v>137.72048168775299</v>
      </c>
      <c r="F43">
        <f ca="1">IF('Map and Results'!$B$26=0,0,SQRT(('Map and Results'!$D$26-'Map and Results'!D61)^2+('Map and Results'!$E$26-'Map and Results'!E61)^2))</f>
        <v>148.69466649712703</v>
      </c>
      <c r="G43">
        <f ca="1">IF('Map and Results'!$B$27=0,0,SQRT(('Map and Results'!$D$27-'Map and Results'!$D61)^2+('Map and Results'!$E$27-'Map and Results'!$E61)^2))</f>
        <v>122.18823772293936</v>
      </c>
      <c r="H43">
        <f ca="1">IF('Map and Results'!$B$28=0,0,SQRT(('Map and Results'!$D$28-'Map and Results'!$D61)^2+('Map and Results'!$E$28-'Map and Results'!$E61)^2))</f>
        <v>149.61574675231736</v>
      </c>
      <c r="I43">
        <f ca="1">IF('Map and Results'!$B$29=0,0,SQRT(('Map and Results'!$D$29-'Map and Results'!$D61)^2+('Map and Results'!$E$29-'Map and Results'!$E61)^2))</f>
        <v>95.258524975540709</v>
      </c>
      <c r="J43">
        <f ca="1">IF('Map and Results'!$B$30=0,0,SQRT(('Map and Results'!$D$30-'Map and Results'!$D61)^2+('Map and Results'!$E$30-'Map and Results'!$E61)^2))</f>
        <v>170.07287852403471</v>
      </c>
      <c r="K43">
        <f ca="1">IF('Map and Results'!$B$31=0,0,SQRT(('Map and Results'!$D$31-'Map and Results'!$D61)^2+('Map and Results'!$E$31-'Map and Results'!$E61)^2))</f>
        <v>143.9781279457095</v>
      </c>
      <c r="L43">
        <f ca="1">IF('Map and Results'!$B$32=0,0,SQRT(('Map and Results'!$D$32-'Map and Results'!$D61)^2+('Map and Results'!$E$32-'Map and Results'!$E61)^2))</f>
        <v>66.037217320049564</v>
      </c>
      <c r="M43">
        <f ca="1">IF('Map and Results'!$B$33=0,0,SQRT(('Map and Results'!$D$33-'Map and Results'!$D61)^2+('Map and Results'!$E$33-'Map and Results'!$E61)^2))</f>
        <v>94.452813499765199</v>
      </c>
      <c r="N43">
        <f ca="1">IF('Map and Results'!$B$34=0,0,SQRT(('Map and Results'!$D$34-'Map and Results'!$D61)^2+('Map and Results'!$E$34-'Map and Results'!$E61)^2))</f>
        <v>97.865606396885823</v>
      </c>
      <c r="O43">
        <f ca="1">IF('Map and Results'!$B$35=0,0,SQRT(('Map and Results'!$D$35-'Map and Results'!$D61)^2+('Map and Results'!$E$35-'Map and Results'!$E61)^2))</f>
        <v>129.13797387646204</v>
      </c>
      <c r="P43">
        <f ca="1">IF('Map and Results'!$B$36=0,0,SQRT(('Map and Results'!$D$36-'Map and Results'!$D61)^2+('Map and Results'!$E$36-'Map and Results'!$E61)^2))</f>
        <v>127.74189130058738</v>
      </c>
      <c r="Q43">
        <f ca="1">IF('Map and Results'!$B$37=0,0,SQRT(('Map and Results'!$D$37-'Map and Results'!$D61)^2+('Map and Results'!$E$37-'Map and Results'!$E61)^2))</f>
        <v>86.785419315172746</v>
      </c>
      <c r="R43">
        <f ca="1">IF('Map and Results'!$B$38=0,0,SQRT(('Map and Results'!$D$38-'Map and Results'!$D61)^2+('Map and Results'!$E$38-'Map and Results'!$E61)^2))</f>
        <v>74.992491803619544</v>
      </c>
      <c r="S43">
        <f ca="1">IF('Map and Results'!$B$39=0,0,SQRT(('Map and Results'!$D$39-'Map and Results'!$D61)^2+('Map and Results'!$E$39-'Map and Results'!$E61)^2))</f>
        <v>109.18915160198446</v>
      </c>
      <c r="T43">
        <f ca="1">IF('Map and Results'!$B$40=0,0,SQRT(('Map and Results'!$D$40-'Map and Results'!$D61)^2+('Map and Results'!$E$40-'Map and Results'!$E61)^2))</f>
        <v>163.71443592043451</v>
      </c>
      <c r="U43">
        <f ca="1">IF('Map and Results'!$B$41=0,0,SQRT(('Map and Results'!$D$41-'Map and Results'!$D61)^2+('Map and Results'!$E$41-'Map and Results'!$E61)^2))</f>
        <v>34.835779272831573</v>
      </c>
      <c r="V43">
        <f ca="1">IF('Map and Results'!$B$42=0,0,SQRT(('Map and Results'!$D$42-'Map and Results'!$D61)^2+('Map and Results'!$E$42-'Map and Results'!$E61)^2))</f>
        <v>156.24504548101316</v>
      </c>
      <c r="W43">
        <f ca="1">IF('Map and Results'!$B$43=0,0,SQRT(('Map and Results'!$D$43-'Map and Results'!$D61)^2+('Map and Results'!$E$43-'Map and Results'!$E61)^2))</f>
        <v>42.55855524514611</v>
      </c>
      <c r="X43">
        <f ca="1">IF('Map and Results'!$B$44=0,0,SQRT(('Map and Results'!$D$44-'Map and Results'!$D61)^2+('Map and Results'!$E$44-'Map and Results'!$E61)^2))</f>
        <v>154.63766192853186</v>
      </c>
      <c r="Y43">
        <f ca="1">IF('Map and Results'!$B$45=0,0,SQRT(('Map and Results'!$D$45-'Map and Results'!$D61)^2+('Map and Results'!$E$45-'Map and Results'!$E61)^2))</f>
        <v>148.28612517529493</v>
      </c>
      <c r="Z43">
        <f ca="1">IF('Map and Results'!$B$46=0,0,SQRT(('Map and Results'!$D$46-'Map and Results'!$D61)^2+('Map and Results'!$E$46-'Map and Results'!$E61)^2))</f>
        <v>125.29779814346622</v>
      </c>
      <c r="AA43">
        <f ca="1">IF('Map and Results'!$B$47=0,0,SQRT(('Map and Results'!$D$47-'Map and Results'!$D61)^2+('Map and Results'!$E$47-'Map and Results'!$E61)^2))</f>
        <v>120.9455299489147</v>
      </c>
      <c r="AB43">
        <f ca="1">IF('Map and Results'!$B$48=0,0,SQRT(('Map and Results'!$D$48-'Map and Results'!$D61)^2+('Map and Results'!$E$48-'Map and Results'!$E61)^2))</f>
        <v>0</v>
      </c>
      <c r="AC43">
        <f ca="1">IF('Map and Results'!$B$49=0,0,SQRT(('Map and Results'!$D$49-'Map and Results'!$D61)^2+('Map and Results'!$E$49-'Map and Results'!$E61)^2))</f>
        <v>0</v>
      </c>
      <c r="AD43">
        <f ca="1">IF('Map and Results'!$B$50=0,0,SQRT(('Map and Results'!$D$50-'Map and Results'!$D61)^2+('Map and Results'!$E$50-'Map and Results'!$E61)^2))</f>
        <v>0</v>
      </c>
      <c r="AE43">
        <f ca="1">IF('Map and Results'!$B$51=0,0,SQRT(('Map and Results'!$D$51-'Map and Results'!$D61)^2+('Map and Results'!$E$51-'Map and Results'!$E61)^2))</f>
        <v>0</v>
      </c>
      <c r="AF43">
        <f ca="1">IF('Map and Results'!$B$52=0,0,SQRT(('Map and Results'!$D$52-'Map and Results'!$D61)^2+('Map and Results'!$E$52-'Map and Results'!$E61)^2))</f>
        <v>0</v>
      </c>
      <c r="AG43">
        <f ca="1">IF('Map and Results'!$B$53=0,0,SQRT(('Map and Results'!$D$53-'Map and Results'!$D61)^2+('Map and Results'!$E$53-'Map and Results'!$E61)^2))</f>
        <v>0</v>
      </c>
      <c r="AH43">
        <f ca="1">IF('Map and Results'!$B$54=0,0,SQRT(('Map and Results'!$D$54-'Map and Results'!$D61)^2+('Map and Results'!$E$54-'Map and Results'!$E61)^2))</f>
        <v>0</v>
      </c>
      <c r="AI43">
        <f ca="1">IF('Map and Results'!$B$55=0,0,SQRT(('Map and Results'!$D$55-'Map and Results'!$D61)^2+('Map and Results'!$E$55-'Map and Results'!$E61)^2))</f>
        <v>0</v>
      </c>
      <c r="AJ43">
        <f ca="1">IF('Map and Results'!$B$56=0,0,SQRT(('Map and Results'!$D$56-'Map and Results'!$D61)^2+('Map and Results'!$E$56-'Map and Results'!$E61)^2))</f>
        <v>0</v>
      </c>
      <c r="AK43">
        <f ca="1">IF('Map and Results'!$B$57=0,0,SQRT(('Map and Results'!$D$57-'Map and Results'!$D61)^2+('Map and Results'!$E$57-'Map and Results'!$E61)^2))</f>
        <v>0</v>
      </c>
      <c r="AL43">
        <f ca="1">IF('Map and Results'!$B$58=0,0,SQRT(('Map and Results'!$D$58-'Map and Results'!$D61)^2+('Map and Results'!$E$58-'Map and Results'!$E61)^2))</f>
        <v>0</v>
      </c>
      <c r="AM43">
        <f ca="1">IF('Map and Results'!$B$59=0,0,SQRT(('Map and Results'!$D$59-'Map and Results'!$D61)^2+('Map and Results'!$E$59-'Map and Results'!$E61)^2))</f>
        <v>0</v>
      </c>
      <c r="AN43">
        <f ca="1">IF('Map and Results'!$B$60=0,0,SQRT(('Map and Results'!$D$60-'Map and Results'!$D61)^2+('Map and Results'!$E$60-'Map and Results'!$E61)^2))</f>
        <v>0</v>
      </c>
      <c r="AO43">
        <f ca="1">IF('Map and Results'!$B$61=0,0,SQRT(('Map and Results'!$D$61-'Map and Results'!$D61)^2+('Map and Results'!$E$61-'Map and Results'!$E61)^2))</f>
        <v>0</v>
      </c>
      <c r="AP43">
        <f ca="1">IF('Map and Results'!$B$62=0,0,SQRT(('Map and Results'!$D$62-'Map and Results'!$D61)^2+('Map and Results'!$E$62-'Map and Results'!$E61)^2))</f>
        <v>0</v>
      </c>
      <c r="AQ43">
        <f ca="1">IF('Map and Results'!$B$63=0,0,SQRT(('Map and Results'!$D$63-'Map and Results'!$D61)^2+('Map and Results'!$E$63-'Map and Results'!$E61)^2))</f>
        <v>0</v>
      </c>
      <c r="AR43">
        <f ca="1">IF('Map and Results'!$B$64=0,0,SQRT(('Map and Results'!$D$64-'Map and Results'!$D61)^2+('Map and Results'!$E$64-'Map and Results'!$E61)^2))</f>
        <v>0</v>
      </c>
      <c r="AS43">
        <f ca="1">IF('Map and Results'!$B$65=0,0,SQRT(('Map and Results'!$D$65-'Map and Results'!$D61)^2+('Map and Results'!$E$65-'Map and Results'!$E61)^2))</f>
        <v>0</v>
      </c>
      <c r="AT43">
        <f ca="1">IF('Map and Results'!$B$66=0,0,SQRT(('Map and Results'!$D$66-'Map and Results'!$D61)^2+('Map and Results'!$E$66-'Map and Results'!$E61)^2))</f>
        <v>0</v>
      </c>
      <c r="AU43">
        <f ca="1">IF('Map and Results'!$B$67=0,0,SQRT(('Map and Results'!$D$67-'Map and Results'!$D61)^2+('Map and Results'!$E$67-'Map and Results'!$E61)^2))</f>
        <v>0</v>
      </c>
      <c r="AV43">
        <f ca="1">IF('Map and Results'!$B$68=0,0,SQRT(('Map and Results'!$D$68-'Map and Results'!$D61)^2+('Map and Results'!$E$68-'Map and Results'!$E61)^2))</f>
        <v>0</v>
      </c>
      <c r="AW43">
        <f ca="1">IF('Map and Results'!$B$69=0,0,SQRT(('Map and Results'!$D$69-'Map and Results'!$D61)^2+('Map and Results'!$E$69-'Map and Results'!$E61)^2))</f>
        <v>0</v>
      </c>
      <c r="AX43">
        <f ca="1">IF('Map and Results'!$B$70=0,0,SQRT(('Map and Results'!$D$70-'Map and Results'!$D61)^2+('Map and Results'!$E$70-'Map and Results'!$E61)^2))</f>
        <v>0</v>
      </c>
      <c r="AY43">
        <f ca="1">IF('Map and Results'!$B$71=0,0,SQRT(('Map and Results'!$D$71-'Map and Results'!$D61)^2+('Map and Results'!$E$71-'Map and Results'!$E61)^2))</f>
        <v>0</v>
      </c>
      <c r="AZ43">
        <f ca="1">IF('Map and Results'!$B$72=0,0,SQRT(('Map and Results'!$D$72-'Map and Results'!$D61)^2+('Map and Results'!$E$72-'Map and Results'!$E61)^2))</f>
        <v>0</v>
      </c>
    </row>
    <row r="44" spans="2:52">
      <c r="B44" s="7">
        <v>40</v>
      </c>
      <c r="C44">
        <f ca="1">IF('Map and Results'!$B$23=0,0,SQRT(('Map and Results'!$D$23-'Map and Results'!D62)^2+('Map and Results'!$E$23-'Map and Results'!E62)^2))</f>
        <v>107.66942230246286</v>
      </c>
      <c r="D44">
        <f ca="1">IF('Map and Results'!$B$24=0,0,SQRT(('Map and Results'!$D$24-'Map and Results'!D62)^2+('Map and Results'!$E$24-'Map and Results'!E62)^2))</f>
        <v>153.49242323011924</v>
      </c>
      <c r="E44">
        <f ca="1">IF('Map and Results'!$B$25=0,0,SQRT(('Map and Results'!$D$25-'Map and Results'!D62)^2+('Map and Results'!$E$25-'Map and Results'!E62)^2))</f>
        <v>161.2108179986441</v>
      </c>
      <c r="F44">
        <f ca="1">IF('Map and Results'!$B$26=0,0,SQRT(('Map and Results'!$D$26-'Map and Results'!D62)^2+('Map and Results'!$E$26-'Map and Results'!E62)^2))</f>
        <v>133.56909702515526</v>
      </c>
      <c r="G44">
        <f ca="1">IF('Map and Results'!$B$27=0,0,SQRT(('Map and Results'!$D$27-'Map and Results'!$D62)^2+('Map and Results'!$E$27-'Map and Results'!$E62)^2))</f>
        <v>121.74646197610413</v>
      </c>
      <c r="H44">
        <f ca="1">IF('Map and Results'!$B$28=0,0,SQRT(('Map and Results'!$D$28-'Map and Results'!$D62)^2+('Map and Results'!$E$28-'Map and Results'!$E62)^2))</f>
        <v>123.82880505870827</v>
      </c>
      <c r="I44">
        <f ca="1">IF('Map and Results'!$B$29=0,0,SQRT(('Map and Results'!$D$29-'Map and Results'!$D62)^2+('Map and Results'!$E$29-'Map and Results'!$E62)^2))</f>
        <v>69.485429804851108</v>
      </c>
      <c r="J44">
        <f ca="1">IF('Map and Results'!$B$30=0,0,SQRT(('Map and Results'!$D$30-'Map and Results'!$D62)^2+('Map and Results'!$E$30-'Map and Results'!$E62)^2))</f>
        <v>181.121816792814</v>
      </c>
      <c r="K44">
        <f ca="1">IF('Map and Results'!$B$31=0,0,SQRT(('Map and Results'!$D$31-'Map and Results'!$D62)^2+('Map and Results'!$E$31-'Map and Results'!$E62)^2))</f>
        <v>122.45686214668018</v>
      </c>
      <c r="L44">
        <f ca="1">IF('Map and Results'!$B$32=0,0,SQRT(('Map and Results'!$D$32-'Map and Results'!$D62)^2+('Map and Results'!$E$32-'Map and Results'!$E62)^2))</f>
        <v>62.562114669916824</v>
      </c>
      <c r="M44">
        <f ca="1">IF('Map and Results'!$B$33=0,0,SQRT(('Map and Results'!$D$33-'Map and Results'!$D62)^2+('Map and Results'!$E$33-'Map and Results'!$E62)^2))</f>
        <v>114.34379573565955</v>
      </c>
      <c r="N44">
        <f ca="1">IF('Map and Results'!$B$34=0,0,SQRT(('Map and Results'!$D$34-'Map and Results'!$D62)^2+('Map and Results'!$E$34-'Map and Results'!$E62)^2))</f>
        <v>78.781762482929878</v>
      </c>
      <c r="O44">
        <f ca="1">IF('Map and Results'!$B$35=0,0,SQRT(('Map and Results'!$D$35-'Map and Results'!$D62)^2+('Map and Results'!$E$35-'Map and Results'!$E62)^2))</f>
        <v>112.29495993230503</v>
      </c>
      <c r="P44">
        <f ca="1">IF('Map and Results'!$B$36=0,0,SQRT(('Map and Results'!$D$36-'Map and Results'!$D62)^2+('Map and Results'!$E$36-'Map and Results'!$E62)^2))</f>
        <v>105.55206563405844</v>
      </c>
      <c r="Q44">
        <f ca="1">IF('Map and Results'!$B$37=0,0,SQRT(('Map and Results'!$D$37-'Map and Results'!$D62)^2+('Map and Results'!$E$37-'Map and Results'!$E62)^2))</f>
        <v>68.481552398803274</v>
      </c>
      <c r="R44">
        <f ca="1">IF('Map and Results'!$B$38=0,0,SQRT(('Map and Results'!$D$38-'Map and Results'!$D62)^2+('Map and Results'!$E$38-'Map and Results'!$E62)^2))</f>
        <v>57.221003113459808</v>
      </c>
      <c r="S44">
        <f ca="1">IF('Map and Results'!$B$39=0,0,SQRT(('Map and Results'!$D$39-'Map and Results'!$D62)^2+('Map and Results'!$E$39-'Map and Results'!$E62)^2))</f>
        <v>106.22164067350634</v>
      </c>
      <c r="T44">
        <f ca="1">IF('Map and Results'!$B$40=0,0,SQRT(('Map and Results'!$D$40-'Map and Results'!$D62)^2+('Map and Results'!$E$40-'Map and Results'!$E62)^2))</f>
        <v>159.54062285016576</v>
      </c>
      <c r="U44">
        <f ca="1">IF('Map and Results'!$B$41=0,0,SQRT(('Map and Results'!$D$41-'Map and Results'!$D62)^2+('Map and Results'!$E$41-'Map and Results'!$E62)^2))</f>
        <v>43.160503316569276</v>
      </c>
      <c r="V44">
        <f ca="1">IF('Map and Results'!$B$42=0,0,SQRT(('Map and Results'!$D$42-'Map and Results'!$D62)^2+('Map and Results'!$E$42-'Map and Results'!$E62)^2))</f>
        <v>150.38073510873261</v>
      </c>
      <c r="W44">
        <f ca="1">IF('Map and Results'!$B$43=0,0,SQRT(('Map and Results'!$D$43-'Map and Results'!$D62)^2+('Map and Results'!$E$43-'Map and Results'!$E62)^2))</f>
        <v>68.332338654718782</v>
      </c>
      <c r="X44">
        <f ca="1">IF('Map and Results'!$B$44=0,0,SQRT(('Map and Results'!$D$44-'Map and Results'!$D62)^2+('Map and Results'!$E$44-'Map and Results'!$E62)^2))</f>
        <v>130.20916681854962</v>
      </c>
      <c r="Y44">
        <f ca="1">IF('Map and Results'!$B$45=0,0,SQRT(('Map and Results'!$D$45-'Map and Results'!$D62)^2+('Map and Results'!$E$45-'Map and Results'!$E62)^2))</f>
        <v>139.68792004166349</v>
      </c>
      <c r="Z44">
        <f ca="1">IF('Map and Results'!$B$46=0,0,SQRT(('Map and Results'!$D$46-'Map and Results'!$D62)^2+('Map and Results'!$E$46-'Map and Results'!$E62)^2))</f>
        <v>106.25470530409396</v>
      </c>
      <c r="AA44">
        <f ca="1">IF('Map and Results'!$B$47=0,0,SQRT(('Map and Results'!$D$47-'Map and Results'!$D62)^2+('Map and Results'!$E$47-'Map and Results'!$E62)^2))</f>
        <v>135.98563972297123</v>
      </c>
      <c r="AB44">
        <f ca="1">IF('Map and Results'!$B$48=0,0,SQRT(('Map and Results'!$D$48-'Map and Results'!$D62)^2+('Map and Results'!$E$48-'Map and Results'!$E62)^2))</f>
        <v>0</v>
      </c>
      <c r="AC44">
        <f ca="1">IF('Map and Results'!$B$49=0,0,SQRT(('Map and Results'!$D$49-'Map and Results'!$D62)^2+('Map and Results'!$E$49-'Map and Results'!$E62)^2))</f>
        <v>0</v>
      </c>
      <c r="AD44">
        <f ca="1">IF('Map and Results'!$B$50=0,0,SQRT(('Map and Results'!$D$50-'Map and Results'!$D62)^2+('Map and Results'!$E$50-'Map and Results'!$E62)^2))</f>
        <v>0</v>
      </c>
      <c r="AE44">
        <f ca="1">IF('Map and Results'!$B$51=0,0,SQRT(('Map and Results'!$D$51-'Map and Results'!$D62)^2+('Map and Results'!$E$51-'Map and Results'!$E62)^2))</f>
        <v>0</v>
      </c>
      <c r="AF44">
        <f ca="1">IF('Map and Results'!$B$52=0,0,SQRT(('Map and Results'!$D$52-'Map and Results'!$D62)^2+('Map and Results'!$E$52-'Map and Results'!$E62)^2))</f>
        <v>0</v>
      </c>
      <c r="AG44">
        <f ca="1">IF('Map and Results'!$B$53=0,0,SQRT(('Map and Results'!$D$53-'Map and Results'!$D62)^2+('Map and Results'!$E$53-'Map and Results'!$E62)^2))</f>
        <v>0</v>
      </c>
      <c r="AH44">
        <f ca="1">IF('Map and Results'!$B$54=0,0,SQRT(('Map and Results'!$D$54-'Map and Results'!$D62)^2+('Map and Results'!$E$54-'Map and Results'!$E62)^2))</f>
        <v>0</v>
      </c>
      <c r="AI44">
        <f ca="1">IF('Map and Results'!$B$55=0,0,SQRT(('Map and Results'!$D$55-'Map and Results'!$D62)^2+('Map and Results'!$E$55-'Map and Results'!$E62)^2))</f>
        <v>0</v>
      </c>
      <c r="AJ44">
        <f ca="1">IF('Map and Results'!$B$56=0,0,SQRT(('Map and Results'!$D$56-'Map and Results'!$D62)^2+('Map and Results'!$E$56-'Map and Results'!$E62)^2))</f>
        <v>0</v>
      </c>
      <c r="AK44">
        <f ca="1">IF('Map and Results'!$B$57=0,0,SQRT(('Map and Results'!$D$57-'Map and Results'!$D62)^2+('Map and Results'!$E$57-'Map and Results'!$E62)^2))</f>
        <v>0</v>
      </c>
      <c r="AL44">
        <f ca="1">IF('Map and Results'!$B$58=0,0,SQRT(('Map and Results'!$D$58-'Map and Results'!$D62)^2+('Map and Results'!$E$58-'Map and Results'!$E62)^2))</f>
        <v>0</v>
      </c>
      <c r="AM44">
        <f ca="1">IF('Map and Results'!$B$59=0,0,SQRT(('Map and Results'!$D$59-'Map and Results'!$D62)^2+('Map and Results'!$E$59-'Map and Results'!$E62)^2))</f>
        <v>0</v>
      </c>
      <c r="AN44">
        <f ca="1">IF('Map and Results'!$B$60=0,0,SQRT(('Map and Results'!$D$60-'Map and Results'!$D62)^2+('Map and Results'!$E$60-'Map and Results'!$E62)^2))</f>
        <v>0</v>
      </c>
      <c r="AO44">
        <f ca="1">IF('Map and Results'!$B$61=0,0,SQRT(('Map and Results'!$D$61-'Map and Results'!$D62)^2+('Map and Results'!$E$61-'Map and Results'!$E62)^2))</f>
        <v>0</v>
      </c>
      <c r="AP44">
        <f ca="1">IF('Map and Results'!$B$62=0,0,SQRT(('Map and Results'!$D$62-'Map and Results'!$D62)^2+('Map and Results'!$E$62-'Map and Results'!$E62)^2))</f>
        <v>0</v>
      </c>
      <c r="AQ44">
        <f ca="1">IF('Map and Results'!$B$63=0,0,SQRT(('Map and Results'!$D$63-'Map and Results'!$D62)^2+('Map and Results'!$E$63-'Map and Results'!$E62)^2))</f>
        <v>0</v>
      </c>
      <c r="AR44">
        <f ca="1">IF('Map and Results'!$B$64=0,0,SQRT(('Map and Results'!$D$64-'Map and Results'!$D62)^2+('Map and Results'!$E$64-'Map and Results'!$E62)^2))</f>
        <v>0</v>
      </c>
      <c r="AS44">
        <f ca="1">IF('Map and Results'!$B$65=0,0,SQRT(('Map and Results'!$D$65-'Map and Results'!$D62)^2+('Map and Results'!$E$65-'Map and Results'!$E62)^2))</f>
        <v>0</v>
      </c>
      <c r="AT44">
        <f ca="1">IF('Map and Results'!$B$66=0,0,SQRT(('Map and Results'!$D$66-'Map and Results'!$D62)^2+('Map and Results'!$E$66-'Map and Results'!$E62)^2))</f>
        <v>0</v>
      </c>
      <c r="AU44">
        <f ca="1">IF('Map and Results'!$B$67=0,0,SQRT(('Map and Results'!$D$67-'Map and Results'!$D62)^2+('Map and Results'!$E$67-'Map and Results'!$E62)^2))</f>
        <v>0</v>
      </c>
      <c r="AV44">
        <f ca="1">IF('Map and Results'!$B$68=0,0,SQRT(('Map and Results'!$D$68-'Map and Results'!$D62)^2+('Map and Results'!$E$68-'Map and Results'!$E62)^2))</f>
        <v>0</v>
      </c>
      <c r="AW44">
        <f ca="1">IF('Map and Results'!$B$69=0,0,SQRT(('Map and Results'!$D$69-'Map and Results'!$D62)^2+('Map and Results'!$E$69-'Map and Results'!$E62)^2))</f>
        <v>0</v>
      </c>
      <c r="AX44">
        <f ca="1">IF('Map and Results'!$B$70=0,0,SQRT(('Map and Results'!$D$70-'Map and Results'!$D62)^2+('Map and Results'!$E$70-'Map and Results'!$E62)^2))</f>
        <v>0</v>
      </c>
      <c r="AY44">
        <f ca="1">IF('Map and Results'!$B$71=0,0,SQRT(('Map and Results'!$D$71-'Map and Results'!$D62)^2+('Map and Results'!$E$71-'Map and Results'!$E62)^2))</f>
        <v>0</v>
      </c>
      <c r="AZ44">
        <f ca="1">IF('Map and Results'!$B$72=0,0,SQRT(('Map and Results'!$D$72-'Map and Results'!$D62)^2+('Map and Results'!$E$72-'Map and Results'!$E62)^2))</f>
        <v>0</v>
      </c>
    </row>
    <row r="45" spans="2:52">
      <c r="B45" s="7">
        <v>41</v>
      </c>
      <c r="C45">
        <f ca="1">IF('Map and Results'!$B$23=0,0,SQRT(('Map and Results'!$D$23-'Map and Results'!D63)^2+('Map and Results'!$E$23-'Map and Results'!E63)^2))</f>
        <v>118.02796944326488</v>
      </c>
      <c r="D45">
        <f ca="1">IF('Map and Results'!$B$24=0,0,SQRT(('Map and Results'!$D$24-'Map and Results'!D63)^2+('Map and Results'!$E$24-'Map and Results'!E63)^2))</f>
        <v>179.52827579867031</v>
      </c>
      <c r="E45">
        <f ca="1">IF('Map and Results'!$B$25=0,0,SQRT(('Map and Results'!$D$25-'Map and Results'!D63)^2+('Map and Results'!$E$25-'Map and Results'!E63)^2))</f>
        <v>185.55722462421707</v>
      </c>
      <c r="F45">
        <f ca="1">IF('Map and Results'!$B$26=0,0,SQRT(('Map and Results'!$D$26-'Map and Results'!D63)^2+('Map and Results'!$E$26-'Map and Results'!E63)^2))</f>
        <v>106.30896475016544</v>
      </c>
      <c r="G45">
        <f ca="1">IF('Map and Results'!$B$27=0,0,SQRT(('Map and Results'!$D$27-'Map and Results'!$D63)^2+('Map and Results'!$E$27-'Map and Results'!$E63)^2))</f>
        <v>103.17123072865684</v>
      </c>
      <c r="H45">
        <f ca="1">IF('Map and Results'!$B$28=0,0,SQRT(('Map and Results'!$D$28-'Map and Results'!$D63)^2+('Map and Results'!$E$28-'Map and Results'!$E63)^2))</f>
        <v>112.215535596143</v>
      </c>
      <c r="I45">
        <f ca="1">IF('Map and Results'!$B$29=0,0,SQRT(('Map and Results'!$D$29-'Map and Results'!$D63)^2+('Map and Results'!$E$29-'Map and Results'!$E63)^2))</f>
        <v>60.535052868694947</v>
      </c>
      <c r="J45">
        <f ca="1">IF('Map and Results'!$B$30=0,0,SQRT(('Map and Results'!$D$30-'Map and Results'!$D63)^2+('Map and Results'!$E$30-'Map and Results'!$E63)^2))</f>
        <v>208.32120625354614</v>
      </c>
      <c r="K45">
        <f ca="1">IF('Map and Results'!$B$31=0,0,SQRT(('Map and Results'!$D$31-'Map and Results'!$D63)^2+('Map and Results'!$E$31-'Map and Results'!$E63)^2))</f>
        <v>125.39664161566915</v>
      </c>
      <c r="L45">
        <f ca="1">IF('Map and Results'!$B$32=0,0,SQRT(('Map and Results'!$D$32-'Map and Results'!$D63)^2+('Map and Results'!$E$32-'Map and Results'!$E63)^2))</f>
        <v>86.814113257764618</v>
      </c>
      <c r="M45">
        <f ca="1">IF('Map and Results'!$B$33=0,0,SQRT(('Map and Results'!$D$33-'Map and Results'!$D63)^2+('Map and Results'!$E$33-'Map and Results'!$E63)^2))</f>
        <v>140.80604960355419</v>
      </c>
      <c r="N45">
        <f ca="1">IF('Map and Results'!$B$34=0,0,SQRT(('Map and Results'!$D$34-'Map and Results'!$D63)^2+('Map and Results'!$E$34-'Map and Results'!$E63)^2))</f>
        <v>51.435462950472143</v>
      </c>
      <c r="O45">
        <f ca="1">IF('Map and Results'!$B$35=0,0,SQRT(('Map and Results'!$D$35-'Map and Results'!$D63)^2+('Map and Results'!$E$35-'Map and Results'!$E63)^2))</f>
        <v>84.859253259454746</v>
      </c>
      <c r="P45">
        <f ca="1">IF('Map and Results'!$B$36=0,0,SQRT(('Map and Results'!$D$36-'Map and Results'!$D63)^2+('Map and Results'!$E$36-'Map and Results'!$E63)^2))</f>
        <v>79.913020438415643</v>
      </c>
      <c r="Q45">
        <f ca="1">IF('Map and Results'!$B$37=0,0,SQRT(('Map and Results'!$D$37-'Map and Results'!$D63)^2+('Map and Results'!$E$37-'Map and Results'!$E63)^2))</f>
        <v>80.097934474024783</v>
      </c>
      <c r="R45">
        <f ca="1">IF('Map and Results'!$B$38=0,0,SQRT(('Map and Results'!$D$38-'Map and Results'!$D63)^2+('Map and Results'!$E$38-'Map and Results'!$E63)^2))</f>
        <v>70.784469572930277</v>
      </c>
      <c r="S45">
        <f ca="1">IF('Map and Results'!$B$39=0,0,SQRT(('Map and Results'!$D$39-'Map and Results'!$D63)^2+('Map and Results'!$E$39-'Map and Results'!$E63)^2))</f>
        <v>129.20795507475515</v>
      </c>
      <c r="T45">
        <f ca="1">IF('Map and Results'!$B$40=0,0,SQRT(('Map and Results'!$D$40-'Map and Results'!$D63)^2+('Map and Results'!$E$40-'Map and Results'!$E63)^2))</f>
        <v>180.86822694708059</v>
      </c>
      <c r="U45">
        <f ca="1">IF('Map and Results'!$B$41=0,0,SQRT(('Map and Results'!$D$41-'Map and Results'!$D63)^2+('Map and Results'!$E$41-'Map and Results'!$E63)^2))</f>
        <v>44.092512639826303</v>
      </c>
      <c r="V45">
        <f ca="1">IF('Map and Results'!$B$42=0,0,SQRT(('Map and Results'!$D$42-'Map and Results'!$D63)^2+('Map and Results'!$E$42-'Map and Results'!$E63)^2))</f>
        <v>170.70675648101448</v>
      </c>
      <c r="W45">
        <f ca="1">IF('Map and Results'!$B$43=0,0,SQRT(('Map and Results'!$D$43-'Map and Results'!$D63)^2+('Map and Results'!$E$43-'Map and Results'!$E63)^2))</f>
        <v>89.104961287885416</v>
      </c>
      <c r="X45">
        <f ca="1">IF('Map and Results'!$B$44=0,0,SQRT(('Map and Results'!$D$44-'Map and Results'!$D63)^2+('Map and Results'!$E$44-'Map and Results'!$E63)^2))</f>
        <v>125.46362171009942</v>
      </c>
      <c r="Y45">
        <f ca="1">IF('Map and Results'!$B$45=0,0,SQRT(('Map and Results'!$D$45-'Map and Results'!$D63)^2+('Map and Results'!$E$45-'Map and Results'!$E63)^2))</f>
        <v>158.15675446440181</v>
      </c>
      <c r="Z45">
        <f ca="1">IF('Map and Results'!$B$46=0,0,SQRT(('Map and Results'!$D$46-'Map and Results'!$D63)^2+('Map and Results'!$E$46-'Map and Results'!$E63)^2))</f>
        <v>114.23981679664719</v>
      </c>
      <c r="AA45">
        <f ca="1">IF('Map and Results'!$B$47=0,0,SQRT(('Map and Results'!$D$47-'Map and Results'!$D63)^2+('Map and Results'!$E$47-'Map and Results'!$E63)^2))</f>
        <v>132.71920971565467</v>
      </c>
      <c r="AB45">
        <f ca="1">IF('Map and Results'!$B$48=0,0,SQRT(('Map and Results'!$D$48-'Map and Results'!$D63)^2+('Map and Results'!$E$48-'Map and Results'!$E63)^2))</f>
        <v>0</v>
      </c>
      <c r="AC45">
        <f ca="1">IF('Map and Results'!$B$49=0,0,SQRT(('Map and Results'!$D$49-'Map and Results'!$D63)^2+('Map and Results'!$E$49-'Map and Results'!$E63)^2))</f>
        <v>0</v>
      </c>
      <c r="AD45">
        <f ca="1">IF('Map and Results'!$B$50=0,0,SQRT(('Map and Results'!$D$50-'Map and Results'!$D63)^2+('Map and Results'!$E$50-'Map and Results'!$E63)^2))</f>
        <v>0</v>
      </c>
      <c r="AE45">
        <f ca="1">IF('Map and Results'!$B$51=0,0,SQRT(('Map and Results'!$D$51-'Map and Results'!$D63)^2+('Map and Results'!$E$51-'Map and Results'!$E63)^2))</f>
        <v>0</v>
      </c>
      <c r="AF45">
        <f ca="1">IF('Map and Results'!$B$52=0,0,SQRT(('Map and Results'!$D$52-'Map and Results'!$D63)^2+('Map and Results'!$E$52-'Map and Results'!$E63)^2))</f>
        <v>0</v>
      </c>
      <c r="AG45">
        <f ca="1">IF('Map and Results'!$B$53=0,0,SQRT(('Map and Results'!$D$53-'Map and Results'!$D63)^2+('Map and Results'!$E$53-'Map and Results'!$E63)^2))</f>
        <v>0</v>
      </c>
      <c r="AH45">
        <f ca="1">IF('Map and Results'!$B$54=0,0,SQRT(('Map and Results'!$D$54-'Map and Results'!$D63)^2+('Map and Results'!$E$54-'Map and Results'!$E63)^2))</f>
        <v>0</v>
      </c>
      <c r="AI45">
        <f ca="1">IF('Map and Results'!$B$55=0,0,SQRT(('Map and Results'!$D$55-'Map and Results'!$D63)^2+('Map and Results'!$E$55-'Map and Results'!$E63)^2))</f>
        <v>0</v>
      </c>
      <c r="AJ45">
        <f ca="1">IF('Map and Results'!$B$56=0,0,SQRT(('Map and Results'!$D$56-'Map and Results'!$D63)^2+('Map and Results'!$E$56-'Map and Results'!$E63)^2))</f>
        <v>0</v>
      </c>
      <c r="AK45">
        <f ca="1">IF('Map and Results'!$B$57=0,0,SQRT(('Map and Results'!$D$57-'Map and Results'!$D63)^2+('Map and Results'!$E$57-'Map and Results'!$E63)^2))</f>
        <v>0</v>
      </c>
      <c r="AL45">
        <f ca="1">IF('Map and Results'!$B$58=0,0,SQRT(('Map and Results'!$D$58-'Map and Results'!$D63)^2+('Map and Results'!$E$58-'Map and Results'!$E63)^2))</f>
        <v>0</v>
      </c>
      <c r="AM45">
        <f ca="1">IF('Map and Results'!$B$59=0,0,SQRT(('Map and Results'!$D$59-'Map and Results'!$D63)^2+('Map and Results'!$E$59-'Map and Results'!$E63)^2))</f>
        <v>0</v>
      </c>
      <c r="AN45">
        <f ca="1">IF('Map and Results'!$B$60=0,0,SQRT(('Map and Results'!$D$60-'Map and Results'!$D63)^2+('Map and Results'!$E$60-'Map and Results'!$E63)^2))</f>
        <v>0</v>
      </c>
      <c r="AO45">
        <f ca="1">IF('Map and Results'!$B$61=0,0,SQRT(('Map and Results'!$D$61-'Map and Results'!$D63)^2+('Map and Results'!$E$61-'Map and Results'!$E63)^2))</f>
        <v>0</v>
      </c>
      <c r="AP45">
        <f ca="1">IF('Map and Results'!$B$62=0,0,SQRT(('Map and Results'!$D$62-'Map and Results'!$D63)^2+('Map and Results'!$E$62-'Map and Results'!$E63)^2))</f>
        <v>0</v>
      </c>
      <c r="AQ45">
        <f ca="1">IF('Map and Results'!$B$63=0,0,SQRT(('Map and Results'!$D$63-'Map and Results'!$D63)^2+('Map and Results'!$E$63-'Map and Results'!$E63)^2))</f>
        <v>0</v>
      </c>
      <c r="AR45">
        <f ca="1">IF('Map and Results'!$B$64=0,0,SQRT(('Map and Results'!$D$64-'Map and Results'!$D63)^2+('Map and Results'!$E$64-'Map and Results'!$E63)^2))</f>
        <v>0</v>
      </c>
      <c r="AS45">
        <f ca="1">IF('Map and Results'!$B$65=0,0,SQRT(('Map and Results'!$D$65-'Map and Results'!$D63)^2+('Map and Results'!$E$65-'Map and Results'!$E63)^2))</f>
        <v>0</v>
      </c>
      <c r="AT45">
        <f ca="1">IF('Map and Results'!$B$66=0,0,SQRT(('Map and Results'!$D$66-'Map and Results'!$D63)^2+('Map and Results'!$E$66-'Map and Results'!$E63)^2))</f>
        <v>0</v>
      </c>
      <c r="AU45">
        <f ca="1">IF('Map and Results'!$B$67=0,0,SQRT(('Map and Results'!$D$67-'Map and Results'!$D63)^2+('Map and Results'!$E$67-'Map and Results'!$E63)^2))</f>
        <v>0</v>
      </c>
      <c r="AV45">
        <f ca="1">IF('Map and Results'!$B$68=0,0,SQRT(('Map and Results'!$D$68-'Map and Results'!$D63)^2+('Map and Results'!$E$68-'Map and Results'!$E63)^2))</f>
        <v>0</v>
      </c>
      <c r="AW45">
        <f ca="1">IF('Map and Results'!$B$69=0,0,SQRT(('Map and Results'!$D$69-'Map and Results'!$D63)^2+('Map and Results'!$E$69-'Map and Results'!$E63)^2))</f>
        <v>0</v>
      </c>
      <c r="AX45">
        <f ca="1">IF('Map and Results'!$B$70=0,0,SQRT(('Map and Results'!$D$70-'Map and Results'!$D63)^2+('Map and Results'!$E$70-'Map and Results'!$E63)^2))</f>
        <v>0</v>
      </c>
      <c r="AY45">
        <f ca="1">IF('Map and Results'!$B$71=0,0,SQRT(('Map and Results'!$D$71-'Map and Results'!$D63)^2+('Map and Results'!$E$71-'Map and Results'!$E63)^2))</f>
        <v>0</v>
      </c>
      <c r="AZ45">
        <f ca="1">IF('Map and Results'!$B$72=0,0,SQRT(('Map and Results'!$D$72-'Map and Results'!$D63)^2+('Map and Results'!$E$72-'Map and Results'!$E63)^2))</f>
        <v>0</v>
      </c>
    </row>
    <row r="46" spans="2:52">
      <c r="B46" s="7">
        <v>42</v>
      </c>
      <c r="C46">
        <f ca="1">IF('Map and Results'!$B$23=0,0,SQRT(('Map and Results'!$D$23-'Map and Results'!D64)^2+('Map and Results'!$E$23-'Map and Results'!E64)^2))</f>
        <v>183.07852224666286</v>
      </c>
      <c r="D46">
        <f ca="1">IF('Map and Results'!$B$24=0,0,SQRT(('Map and Results'!$D$24-'Map and Results'!D64)^2+('Map and Results'!$E$24-'Map and Results'!E64)^2))</f>
        <v>100.38741501564003</v>
      </c>
      <c r="E46">
        <f ca="1">IF('Map and Results'!$B$25=0,0,SQRT(('Map and Results'!$D$25-'Map and Results'!D64)^2+('Map and Results'!$E$25-'Map and Results'!E64)^2))</f>
        <v>33.55946003011352</v>
      </c>
      <c r="F46">
        <f ca="1">IF('Map and Results'!$B$26=0,0,SQRT(('Map and Results'!$D$26-'Map and Results'!D64)^2+('Map and Results'!$E$26-'Map and Results'!E64)^2))</f>
        <v>267.48079926811369</v>
      </c>
      <c r="G46">
        <f ca="1">IF('Map and Results'!$B$27=0,0,SQRT(('Map and Results'!$D$27-'Map and Results'!$D64)^2+('Map and Results'!$E$27-'Map and Results'!$E64)^2))</f>
        <v>225.1636110679423</v>
      </c>
      <c r="H46">
        <f ca="1">IF('Map and Results'!$B$28=0,0,SQRT(('Map and Results'!$D$28-'Map and Results'!$D64)^2+('Map and Results'!$E$28-'Map and Results'!$E64)^2))</f>
        <v>249.05056406647921</v>
      </c>
      <c r="I46">
        <f ca="1">IF('Map and Results'!$B$29=0,0,SQRT(('Map and Results'!$D$29-'Map and Results'!$D64)^2+('Map and Results'!$E$29-'Map and Results'!$E64)^2))</f>
        <v>198.87783859757053</v>
      </c>
      <c r="J46">
        <f ca="1">IF('Map and Results'!$B$30=0,0,SQRT(('Map and Results'!$D$30-'Map and Results'!$D64)^2+('Map and Results'!$E$30-'Map and Results'!$E64)^2))</f>
        <v>86.916407971577001</v>
      </c>
      <c r="K46">
        <f ca="1">IF('Map and Results'!$B$31=0,0,SQRT(('Map and Results'!$D$31-'Map and Results'!$D64)^2+('Map and Results'!$E$31-'Map and Results'!$E64)^2))</f>
        <v>215.54267902714594</v>
      </c>
      <c r="L46">
        <f ca="1">IF('Map and Results'!$B$32=0,0,SQRT(('Map and Results'!$D$32-'Map and Results'!$D64)^2+('Map and Results'!$E$32-'Map and Results'!$E64)^2))</f>
        <v>114.4500660231855</v>
      </c>
      <c r="M46">
        <f ca="1">IF('Map and Results'!$B$33=0,0,SQRT(('Map and Results'!$D$33-'Map and Results'!$D64)^2+('Map and Results'!$E$33-'Map and Results'!$E64)^2))</f>
        <v>26.907427481054011</v>
      </c>
      <c r="N46">
        <f ca="1">IF('Map and Results'!$B$34=0,0,SQRT(('Map and Results'!$D$34-'Map and Results'!$D64)^2+('Map and Results'!$E$34-'Map and Results'!$E64)^2))</f>
        <v>217.65015120165111</v>
      </c>
      <c r="O46">
        <f ca="1">IF('Map and Results'!$B$35=0,0,SQRT(('Map and Results'!$D$35-'Map and Results'!$D64)^2+('Map and Results'!$E$35-'Map and Results'!$E64)^2))</f>
        <v>248.74163098411333</v>
      </c>
      <c r="P46">
        <f ca="1">IF('Map and Results'!$B$36=0,0,SQRT(('Map and Results'!$D$36-'Map and Results'!$D64)^2+('Map and Results'!$E$36-'Map and Results'!$E64)^2))</f>
        <v>246.2506320536524</v>
      </c>
      <c r="Q46">
        <f ca="1">IF('Map and Results'!$B$37=0,0,SQRT(('Map and Results'!$D$37-'Map and Results'!$D64)^2+('Map and Results'!$E$37-'Map and Results'!$E64)^2))</f>
        <v>161.33500537184693</v>
      </c>
      <c r="R46">
        <f ca="1">IF('Map and Results'!$B$38=0,0,SQRT(('Map and Results'!$D$38-'Map and Results'!$D64)^2+('Map and Results'!$E$38-'Map and Results'!$E64)^2))</f>
        <v>153.13974413903861</v>
      </c>
      <c r="S46">
        <f ca="1">IF('Map and Results'!$B$39=0,0,SQRT(('Map and Results'!$D$39-'Map and Results'!$D64)^2+('Map and Results'!$E$39-'Map and Results'!$E64)^2))</f>
        <v>120.86471267912708</v>
      </c>
      <c r="T46">
        <f ca="1">IF('Map and Results'!$B$40=0,0,SQRT(('Map and Results'!$D$40-'Map and Results'!$D64)^2+('Map and Results'!$E$40-'Map and Results'!$E64)^2))</f>
        <v>154.57354831758641</v>
      </c>
      <c r="U46">
        <f ca="1">IF('Map and Results'!$B$41=0,0,SQRT(('Map and Results'!$D$41-'Map and Results'!$D64)^2+('Map and Results'!$E$41-'Map and Results'!$E64)^2))</f>
        <v>144.95195088791607</v>
      </c>
      <c r="V46">
        <f ca="1">IF('Map and Results'!$B$42=0,0,SQRT(('Map and Results'!$D$42-'Map and Results'!$D64)^2+('Map and Results'!$E$42-'Map and Results'!$E64)^2))</f>
        <v>157.04751272915286</v>
      </c>
      <c r="W46">
        <f ca="1">IF('Map and Results'!$B$43=0,0,SQRT(('Map and Results'!$D$43-'Map and Results'!$D64)^2+('Map and Results'!$E$43-'Map and Results'!$E64)^2))</f>
        <v>86.824438397634921</v>
      </c>
      <c r="X46">
        <f ca="1">IF('Map and Results'!$B$44=0,0,SQRT(('Map and Results'!$D$44-'Map and Results'!$D64)^2+('Map and Results'!$E$44-'Map and Results'!$E64)^2))</f>
        <v>240.94499184635291</v>
      </c>
      <c r="Y46">
        <f ca="1">IF('Map and Results'!$B$45=0,0,SQRT(('Map and Results'!$D$45-'Map and Results'!$D64)^2+('Map and Results'!$E$45-'Map and Results'!$E64)^2))</f>
        <v>163.47296869912279</v>
      </c>
      <c r="Z46">
        <f ca="1">IF('Map and Results'!$B$46=0,0,SQRT(('Map and Results'!$D$46-'Map and Results'!$D64)^2+('Map and Results'!$E$46-'Map and Results'!$E64)^2))</f>
        <v>189.97576571309304</v>
      </c>
      <c r="AA46">
        <f ca="1">IF('Map and Results'!$B$47=0,0,SQRT(('Map and Results'!$D$47-'Map and Results'!$D64)^2+('Map and Results'!$E$47-'Map and Results'!$E64)^2))</f>
        <v>183.4854016562121</v>
      </c>
      <c r="AB46">
        <f ca="1">IF('Map and Results'!$B$48=0,0,SQRT(('Map and Results'!$D$48-'Map and Results'!$D64)^2+('Map and Results'!$E$48-'Map and Results'!$E64)^2))</f>
        <v>0</v>
      </c>
      <c r="AC46">
        <f ca="1">IF('Map and Results'!$B$49=0,0,SQRT(('Map and Results'!$D$49-'Map and Results'!$D64)^2+('Map and Results'!$E$49-'Map and Results'!$E64)^2))</f>
        <v>0</v>
      </c>
      <c r="AD46">
        <f ca="1">IF('Map and Results'!$B$50=0,0,SQRT(('Map and Results'!$D$50-'Map and Results'!$D64)^2+('Map and Results'!$E$50-'Map and Results'!$E64)^2))</f>
        <v>0</v>
      </c>
      <c r="AE46">
        <f ca="1">IF('Map and Results'!$B$51=0,0,SQRT(('Map and Results'!$D$51-'Map and Results'!$D64)^2+('Map and Results'!$E$51-'Map and Results'!$E64)^2))</f>
        <v>0</v>
      </c>
      <c r="AF46">
        <f ca="1">IF('Map and Results'!$B$52=0,0,SQRT(('Map and Results'!$D$52-'Map and Results'!$D64)^2+('Map and Results'!$E$52-'Map and Results'!$E64)^2))</f>
        <v>0</v>
      </c>
      <c r="AG46">
        <f ca="1">IF('Map and Results'!$B$53=0,0,SQRT(('Map and Results'!$D$53-'Map and Results'!$D64)^2+('Map and Results'!$E$53-'Map and Results'!$E64)^2))</f>
        <v>0</v>
      </c>
      <c r="AH46">
        <f ca="1">IF('Map and Results'!$B$54=0,0,SQRT(('Map and Results'!$D$54-'Map and Results'!$D64)^2+('Map and Results'!$E$54-'Map and Results'!$E64)^2))</f>
        <v>0</v>
      </c>
      <c r="AI46">
        <f ca="1">IF('Map and Results'!$B$55=0,0,SQRT(('Map and Results'!$D$55-'Map and Results'!$D64)^2+('Map and Results'!$E$55-'Map and Results'!$E64)^2))</f>
        <v>0</v>
      </c>
      <c r="AJ46">
        <f ca="1">IF('Map and Results'!$B$56=0,0,SQRT(('Map and Results'!$D$56-'Map and Results'!$D64)^2+('Map and Results'!$E$56-'Map and Results'!$E64)^2))</f>
        <v>0</v>
      </c>
      <c r="AK46">
        <f ca="1">IF('Map and Results'!$B$57=0,0,SQRT(('Map and Results'!$D$57-'Map and Results'!$D64)^2+('Map and Results'!$E$57-'Map and Results'!$E64)^2))</f>
        <v>0</v>
      </c>
      <c r="AL46">
        <f ca="1">IF('Map and Results'!$B$58=0,0,SQRT(('Map and Results'!$D$58-'Map and Results'!$D64)^2+('Map and Results'!$E$58-'Map and Results'!$E64)^2))</f>
        <v>0</v>
      </c>
      <c r="AM46">
        <f ca="1">IF('Map and Results'!$B$59=0,0,SQRT(('Map and Results'!$D$59-'Map and Results'!$D64)^2+('Map and Results'!$E$59-'Map and Results'!$E64)^2))</f>
        <v>0</v>
      </c>
      <c r="AN46">
        <f ca="1">IF('Map and Results'!$B$60=0,0,SQRT(('Map and Results'!$D$60-'Map and Results'!$D64)^2+('Map and Results'!$E$60-'Map and Results'!$E64)^2))</f>
        <v>0</v>
      </c>
      <c r="AO46">
        <f ca="1">IF('Map and Results'!$B$61=0,0,SQRT(('Map and Results'!$D$61-'Map and Results'!$D64)^2+('Map and Results'!$E$61-'Map and Results'!$E64)^2))</f>
        <v>0</v>
      </c>
      <c r="AP46">
        <f ca="1">IF('Map and Results'!$B$62=0,0,SQRT(('Map and Results'!$D$62-'Map and Results'!$D64)^2+('Map and Results'!$E$62-'Map and Results'!$E64)^2))</f>
        <v>0</v>
      </c>
      <c r="AQ46">
        <f ca="1">IF('Map and Results'!$B$63=0,0,SQRT(('Map and Results'!$D$63-'Map and Results'!$D64)^2+('Map and Results'!$E$63-'Map and Results'!$E64)^2))</f>
        <v>0</v>
      </c>
      <c r="AR46">
        <f ca="1">IF('Map and Results'!$B$64=0,0,SQRT(('Map and Results'!$D$64-'Map and Results'!$D64)^2+('Map and Results'!$E$64-'Map and Results'!$E64)^2))</f>
        <v>0</v>
      </c>
      <c r="AS46">
        <f ca="1">IF('Map and Results'!$B$65=0,0,SQRT(('Map and Results'!$D$65-'Map and Results'!$D64)^2+('Map and Results'!$E$65-'Map and Results'!$E64)^2))</f>
        <v>0</v>
      </c>
      <c r="AT46">
        <f ca="1">IF('Map and Results'!$B$66=0,0,SQRT(('Map and Results'!$D$66-'Map and Results'!$D64)^2+('Map and Results'!$E$66-'Map and Results'!$E64)^2))</f>
        <v>0</v>
      </c>
      <c r="AU46">
        <f ca="1">IF('Map and Results'!$B$67=0,0,SQRT(('Map and Results'!$D$67-'Map and Results'!$D64)^2+('Map and Results'!$E$67-'Map and Results'!$E64)^2))</f>
        <v>0</v>
      </c>
      <c r="AV46">
        <f ca="1">IF('Map and Results'!$B$68=0,0,SQRT(('Map and Results'!$D$68-'Map and Results'!$D64)^2+('Map and Results'!$E$68-'Map and Results'!$E64)^2))</f>
        <v>0</v>
      </c>
      <c r="AW46">
        <f ca="1">IF('Map and Results'!$B$69=0,0,SQRT(('Map and Results'!$D$69-'Map and Results'!$D64)^2+('Map and Results'!$E$69-'Map and Results'!$E64)^2))</f>
        <v>0</v>
      </c>
      <c r="AX46">
        <f ca="1">IF('Map and Results'!$B$70=0,0,SQRT(('Map and Results'!$D$70-'Map and Results'!$D64)^2+('Map and Results'!$E$70-'Map and Results'!$E64)^2))</f>
        <v>0</v>
      </c>
      <c r="AY46">
        <f ca="1">IF('Map and Results'!$B$71=0,0,SQRT(('Map and Results'!$D$71-'Map and Results'!$D64)^2+('Map and Results'!$E$71-'Map and Results'!$E64)^2))</f>
        <v>0</v>
      </c>
      <c r="AZ46">
        <f ca="1">IF('Map and Results'!$B$72=0,0,SQRT(('Map and Results'!$D$72-'Map and Results'!$D64)^2+('Map and Results'!$E$72-'Map and Results'!$E64)^2))</f>
        <v>0</v>
      </c>
    </row>
    <row r="47" spans="2:52">
      <c r="B47" s="7">
        <v>43</v>
      </c>
      <c r="C47">
        <f ca="1">IF('Map and Results'!$B$23=0,0,SQRT(('Map and Results'!$D$23-'Map and Results'!D65)^2+('Map and Results'!$E$23-'Map and Results'!E65)^2))</f>
        <v>104.74561383538858</v>
      </c>
      <c r="D47">
        <f ca="1">IF('Map and Results'!$B$24=0,0,SQRT(('Map and Results'!$D$24-'Map and Results'!D65)^2+('Map and Results'!$E$24-'Map and Results'!E65)^2))</f>
        <v>137.81319448617742</v>
      </c>
      <c r="E47">
        <f ca="1">IF('Map and Results'!$B$25=0,0,SQRT(('Map and Results'!$D$25-'Map and Results'!D65)^2+('Map and Results'!$E$25-'Map and Results'!E65)^2))</f>
        <v>146.53645385307399</v>
      </c>
      <c r="F47">
        <f ca="1">IF('Map and Results'!$B$26=0,0,SQRT(('Map and Results'!$D$26-'Map and Results'!D65)^2+('Map and Results'!$E$26-'Map and Results'!E65)^2))</f>
        <v>150.41237088896824</v>
      </c>
      <c r="G47">
        <f ca="1">IF('Map and Results'!$B$27=0,0,SQRT(('Map and Results'!$D$27-'Map and Results'!$D65)^2+('Map and Results'!$E$27-'Map and Results'!$E65)^2))</f>
        <v>134.53915186015595</v>
      </c>
      <c r="H47">
        <f ca="1">IF('Map and Results'!$B$28=0,0,SQRT(('Map and Results'!$D$28-'Map and Results'!$D65)^2+('Map and Results'!$E$28-'Map and Results'!$E65)^2))</f>
        <v>133.61054323524652</v>
      </c>
      <c r="I47">
        <f ca="1">IF('Map and Results'!$B$29=0,0,SQRT(('Map and Results'!$D$29-'Map and Results'!$D65)^2+('Map and Results'!$E$29-'Map and Results'!$E65)^2))</f>
        <v>79.629183624129823</v>
      </c>
      <c r="J47">
        <f ca="1">IF('Map and Results'!$B$30=0,0,SQRT(('Map and Results'!$D$30-'Map and Results'!$D65)^2+('Map and Results'!$E$30-'Map and Results'!$E65)^2))</f>
        <v>164.41564657778812</v>
      </c>
      <c r="K47">
        <f ca="1">IF('Map and Results'!$B$31=0,0,SQRT(('Map and Results'!$D$31-'Map and Results'!$D65)^2+('Map and Results'!$E$31-'Map and Results'!$E65)^2))</f>
        <v>124.02161377270862</v>
      </c>
      <c r="L47">
        <f ca="1">IF('Map and Results'!$B$32=0,0,SQRT(('Map and Results'!$D$32-'Map and Results'!$D65)^2+('Map and Results'!$E$32-'Map and Results'!$E65)^2))</f>
        <v>49.522975086690835</v>
      </c>
      <c r="M47">
        <f ca="1">IF('Map and Results'!$B$33=0,0,SQRT(('Map and Results'!$D$33-'Map and Results'!$D65)^2+('Map and Results'!$E$33-'Map and Results'!$E65)^2))</f>
        <v>98.153134793981181</v>
      </c>
      <c r="N47">
        <f ca="1">IF('Map and Results'!$B$34=0,0,SQRT(('Map and Results'!$D$34-'Map and Results'!$D65)^2+('Map and Results'!$E$34-'Map and Results'!$E65)^2))</f>
        <v>95.724757150409118</v>
      </c>
      <c r="O47">
        <f ca="1">IF('Map and Results'!$B$35=0,0,SQRT(('Map and Results'!$D$35-'Map and Results'!$D65)^2+('Map and Results'!$E$35-'Map and Results'!$E65)^2))</f>
        <v>129.23827388078595</v>
      </c>
      <c r="P47">
        <f ca="1">IF('Map and Results'!$B$36=0,0,SQRT(('Map and Results'!$D$36-'Map and Results'!$D65)^2+('Map and Results'!$E$36-'Map and Results'!$E65)^2))</f>
        <v>121.87682161900496</v>
      </c>
      <c r="Q47">
        <f ca="1">IF('Map and Results'!$B$37=0,0,SQRT(('Map and Results'!$D$37-'Map and Results'!$D65)^2+('Map and Results'!$E$37-'Map and Results'!$E65)^2))</f>
        <v>66.493087897698743</v>
      </c>
      <c r="R47">
        <f ca="1">IF('Map and Results'!$B$38=0,0,SQRT(('Map and Results'!$D$38-'Map and Results'!$D65)^2+('Map and Results'!$E$38-'Map and Results'!$E65)^2))</f>
        <v>54.695176344857551</v>
      </c>
      <c r="S47">
        <f ca="1">IF('Map and Results'!$B$39=0,0,SQRT(('Map and Results'!$D$39-'Map and Results'!$D65)^2+('Map and Results'!$E$39-'Map and Results'!$E65)^2))</f>
        <v>93.468323181370394</v>
      </c>
      <c r="T47">
        <f ca="1">IF('Map and Results'!$B$40=0,0,SQRT(('Map and Results'!$D$40-'Map and Results'!$D65)^2+('Map and Results'!$E$40-'Map and Results'!$E65)^2))</f>
        <v>147.62649631975302</v>
      </c>
      <c r="U47">
        <f ca="1">IF('Map and Results'!$B$41=0,0,SQRT(('Map and Results'!$D$41-'Map and Results'!$D65)^2+('Map and Results'!$E$41-'Map and Results'!$E65)^2))</f>
        <v>50.377024004630911</v>
      </c>
      <c r="V47">
        <f ca="1">IF('Map and Results'!$B$42=0,0,SQRT(('Map and Results'!$D$42-'Map and Results'!$D65)^2+('Map and Results'!$E$42-'Map and Results'!$E65)^2))</f>
        <v>139.31413930113933</v>
      </c>
      <c r="W47">
        <f ca="1">IF('Map and Results'!$B$43=0,0,SQRT(('Map and Results'!$D$43-'Map and Results'!$D65)^2+('Map and Results'!$E$43-'Map and Results'!$E65)^2))</f>
        <v>58.034878232575487</v>
      </c>
      <c r="X47">
        <f ca="1">IF('Map and Results'!$B$44=0,0,SQRT(('Map and Results'!$D$44-'Map and Results'!$D65)^2+('Map and Results'!$E$44-'Map and Results'!$E65)^2))</f>
        <v>136.16739485533728</v>
      </c>
      <c r="Y47">
        <f ca="1">IF('Map and Results'!$B$45=0,0,SQRT(('Map and Results'!$D$45-'Map and Results'!$D65)^2+('Map and Results'!$E$45-'Map and Results'!$E65)^2))</f>
        <v>130.16070459997133</v>
      </c>
      <c r="Z47">
        <f ca="1">IF('Map and Results'!$B$46=0,0,SQRT(('Map and Results'!$D$46-'Map and Results'!$D65)^2+('Map and Results'!$E$46-'Map and Results'!$E65)^2))</f>
        <v>105.00572557586736</v>
      </c>
      <c r="AA47">
        <f ca="1">IF('Map and Results'!$B$47=0,0,SQRT(('Map and Results'!$D$47-'Map and Results'!$D65)^2+('Map and Results'!$E$47-'Map and Results'!$E65)^2))</f>
        <v>140.34933567144134</v>
      </c>
      <c r="AB47">
        <f ca="1">IF('Map and Results'!$B$48=0,0,SQRT(('Map and Results'!$D$48-'Map and Results'!$D65)^2+('Map and Results'!$E$48-'Map and Results'!$E65)^2))</f>
        <v>0</v>
      </c>
      <c r="AC47">
        <f ca="1">IF('Map and Results'!$B$49=0,0,SQRT(('Map and Results'!$D$49-'Map and Results'!$D65)^2+('Map and Results'!$E$49-'Map and Results'!$E65)^2))</f>
        <v>0</v>
      </c>
      <c r="AD47">
        <f ca="1">IF('Map and Results'!$B$50=0,0,SQRT(('Map and Results'!$D$50-'Map and Results'!$D65)^2+('Map and Results'!$E$50-'Map and Results'!$E65)^2))</f>
        <v>0</v>
      </c>
      <c r="AE47">
        <f ca="1">IF('Map and Results'!$B$51=0,0,SQRT(('Map and Results'!$D$51-'Map and Results'!$D65)^2+('Map and Results'!$E$51-'Map and Results'!$E65)^2))</f>
        <v>0</v>
      </c>
      <c r="AF47">
        <f ca="1">IF('Map and Results'!$B$52=0,0,SQRT(('Map and Results'!$D$52-'Map and Results'!$D65)^2+('Map and Results'!$E$52-'Map and Results'!$E65)^2))</f>
        <v>0</v>
      </c>
      <c r="AG47">
        <f ca="1">IF('Map and Results'!$B$53=0,0,SQRT(('Map and Results'!$D$53-'Map and Results'!$D65)^2+('Map and Results'!$E$53-'Map and Results'!$E65)^2))</f>
        <v>0</v>
      </c>
      <c r="AH47">
        <f ca="1">IF('Map and Results'!$B$54=0,0,SQRT(('Map and Results'!$D$54-'Map and Results'!$D65)^2+('Map and Results'!$E$54-'Map and Results'!$E65)^2))</f>
        <v>0</v>
      </c>
      <c r="AI47">
        <f ca="1">IF('Map and Results'!$B$55=0,0,SQRT(('Map and Results'!$D$55-'Map and Results'!$D65)^2+('Map and Results'!$E$55-'Map and Results'!$E65)^2))</f>
        <v>0</v>
      </c>
      <c r="AJ47">
        <f ca="1">IF('Map and Results'!$B$56=0,0,SQRT(('Map and Results'!$D$56-'Map and Results'!$D65)^2+('Map and Results'!$E$56-'Map and Results'!$E65)^2))</f>
        <v>0</v>
      </c>
      <c r="AK47">
        <f ca="1">IF('Map and Results'!$B$57=0,0,SQRT(('Map and Results'!$D$57-'Map and Results'!$D65)^2+('Map and Results'!$E$57-'Map and Results'!$E65)^2))</f>
        <v>0</v>
      </c>
      <c r="AL47">
        <f ca="1">IF('Map and Results'!$B$58=0,0,SQRT(('Map and Results'!$D$58-'Map and Results'!$D65)^2+('Map and Results'!$E$58-'Map and Results'!$E65)^2))</f>
        <v>0</v>
      </c>
      <c r="AM47">
        <f ca="1">IF('Map and Results'!$B$59=0,0,SQRT(('Map and Results'!$D$59-'Map and Results'!$D65)^2+('Map and Results'!$E$59-'Map and Results'!$E65)^2))</f>
        <v>0</v>
      </c>
      <c r="AN47">
        <f ca="1">IF('Map and Results'!$B$60=0,0,SQRT(('Map and Results'!$D$60-'Map and Results'!$D65)^2+('Map and Results'!$E$60-'Map and Results'!$E65)^2))</f>
        <v>0</v>
      </c>
      <c r="AO47">
        <f ca="1">IF('Map and Results'!$B$61=0,0,SQRT(('Map and Results'!$D$61-'Map and Results'!$D65)^2+('Map and Results'!$E$61-'Map and Results'!$E65)^2))</f>
        <v>0</v>
      </c>
      <c r="AP47">
        <f ca="1">IF('Map and Results'!$B$62=0,0,SQRT(('Map and Results'!$D$62-'Map and Results'!$D65)^2+('Map and Results'!$E$62-'Map and Results'!$E65)^2))</f>
        <v>0</v>
      </c>
      <c r="AQ47">
        <f ca="1">IF('Map and Results'!$B$63=0,0,SQRT(('Map and Results'!$D$63-'Map and Results'!$D65)^2+('Map and Results'!$E$63-'Map and Results'!$E65)^2))</f>
        <v>0</v>
      </c>
      <c r="AR47">
        <f ca="1">IF('Map and Results'!$B$64=0,0,SQRT(('Map and Results'!$D$64-'Map and Results'!$D65)^2+('Map and Results'!$E$64-'Map and Results'!$E65)^2))</f>
        <v>0</v>
      </c>
      <c r="AS47">
        <f ca="1">IF('Map and Results'!$B$65=0,0,SQRT(('Map and Results'!$D$65-'Map and Results'!$D65)^2+('Map and Results'!$E$65-'Map and Results'!$E65)^2))</f>
        <v>0</v>
      </c>
      <c r="AT47">
        <f ca="1">IF('Map and Results'!$B$66=0,0,SQRT(('Map and Results'!$D$66-'Map and Results'!$D65)^2+('Map and Results'!$E$66-'Map and Results'!$E65)^2))</f>
        <v>0</v>
      </c>
      <c r="AU47">
        <f ca="1">IF('Map and Results'!$B$67=0,0,SQRT(('Map and Results'!$D$67-'Map and Results'!$D65)^2+('Map and Results'!$E$67-'Map and Results'!$E65)^2))</f>
        <v>0</v>
      </c>
      <c r="AV47">
        <f ca="1">IF('Map and Results'!$B$68=0,0,SQRT(('Map and Results'!$D$68-'Map and Results'!$D65)^2+('Map and Results'!$E$68-'Map and Results'!$E65)^2))</f>
        <v>0</v>
      </c>
      <c r="AW47">
        <f ca="1">IF('Map and Results'!$B$69=0,0,SQRT(('Map and Results'!$D$69-'Map and Results'!$D65)^2+('Map and Results'!$E$69-'Map and Results'!$E65)^2))</f>
        <v>0</v>
      </c>
      <c r="AX47">
        <f ca="1">IF('Map and Results'!$B$70=0,0,SQRT(('Map and Results'!$D$70-'Map and Results'!$D65)^2+('Map and Results'!$E$70-'Map and Results'!$E65)^2))</f>
        <v>0</v>
      </c>
      <c r="AY47">
        <f ca="1">IF('Map and Results'!$B$71=0,0,SQRT(('Map and Results'!$D$71-'Map and Results'!$D65)^2+('Map and Results'!$E$71-'Map and Results'!$E65)^2))</f>
        <v>0</v>
      </c>
      <c r="AZ47">
        <f ca="1">IF('Map and Results'!$B$72=0,0,SQRT(('Map and Results'!$D$72-'Map and Results'!$D65)^2+('Map and Results'!$E$72-'Map and Results'!$E65)^2))</f>
        <v>0</v>
      </c>
    </row>
    <row r="48" spans="2:52">
      <c r="B48" s="7">
        <v>44</v>
      </c>
      <c r="C48">
        <f ca="1">IF('Map and Results'!$B$23=0,0,SQRT(('Map and Results'!$D$23-'Map and Results'!D66)^2+('Map and Results'!$E$23-'Map and Results'!E66)^2))</f>
        <v>243.83414440392056</v>
      </c>
      <c r="D48">
        <f ca="1">IF('Map and Results'!$B$24=0,0,SQRT(('Map and Results'!$D$24-'Map and Results'!D66)^2+('Map and Results'!$E$24-'Map and Results'!E66)^2))</f>
        <v>264.6726573497827</v>
      </c>
      <c r="E48">
        <f ca="1">IF('Map and Results'!$B$25=0,0,SQRT(('Map and Results'!$D$25-'Map and Results'!D66)^2+('Map and Results'!$E$25-'Map and Results'!E66)^2))</f>
        <v>196.09441176805231</v>
      </c>
      <c r="F48">
        <f ca="1">IF('Map and Results'!$B$26=0,0,SQRT(('Map and Results'!$D$26-'Map and Results'!D66)^2+('Map and Results'!$E$26-'Map and Results'!E66)^2))</f>
        <v>139.81348026502189</v>
      </c>
      <c r="G48">
        <f ca="1">IF('Map and Results'!$B$27=0,0,SQRT(('Map and Results'!$D$27-'Map and Results'!$D66)^2+('Map and Results'!$E$27-'Map and Results'!$E66)^2))</f>
        <v>59.662812081732056</v>
      </c>
      <c r="H48">
        <f ca="1">IF('Map and Results'!$B$28=0,0,SQRT(('Map and Results'!$D$28-'Map and Results'!$D66)^2+('Map and Results'!$E$28-'Map and Results'!$E66)^2))</f>
        <v>233.48790867843641</v>
      </c>
      <c r="I48">
        <f ca="1">IF('Map and Results'!$B$29=0,0,SQRT(('Map and Results'!$D$29-'Map and Results'!$D66)^2+('Map and Results'!$E$29-'Map and Results'!$E66)^2))</f>
        <v>187.5968591358297</v>
      </c>
      <c r="J48">
        <f ca="1">IF('Map and Results'!$B$30=0,0,SQRT(('Map and Results'!$D$30-'Map and Results'!$D66)^2+('Map and Results'!$E$30-'Map and Results'!$E66)^2))</f>
        <v>275.91851679860588</v>
      </c>
      <c r="K48">
        <f ca="1">IF('Map and Results'!$B$31=0,0,SQRT(('Map and Results'!$D$31-'Map and Results'!$D66)^2+('Map and Results'!$E$31-'Map and Results'!$E66)^2))</f>
        <v>254.28463598725156</v>
      </c>
      <c r="L48">
        <f ca="1">IF('Map and Results'!$B$32=0,0,SQRT(('Map and Results'!$D$32-'Map and Results'!$D66)^2+('Map and Results'!$E$32-'Map and Results'!$E66)^2))</f>
        <v>191.14185551460747</v>
      </c>
      <c r="M48">
        <f ca="1">IF('Map and Results'!$B$33=0,0,SQRT(('Map and Results'!$D$33-'Map and Results'!$D66)^2+('Map and Results'!$E$33-'Map and Results'!$E66)^2))</f>
        <v>184.77446990226966</v>
      </c>
      <c r="N48">
        <f ca="1">IF('Map and Results'!$B$34=0,0,SQRT(('Map and Results'!$D$34-'Map and Results'!$D66)^2+('Map and Results'!$E$34-'Map and Results'!$E66)^2))</f>
        <v>135.42682852031814</v>
      </c>
      <c r="O48">
        <f ca="1">IF('Map and Results'!$B$35=0,0,SQRT(('Map and Results'!$D$35-'Map and Results'!$D66)^2+('Map and Results'!$E$35-'Map and Results'!$E66)^2))</f>
        <v>138.28477483888452</v>
      </c>
      <c r="P48">
        <f ca="1">IF('Map and Results'!$B$36=0,0,SQRT(('Map and Results'!$D$36-'Map and Results'!$D66)^2+('Map and Results'!$E$36-'Map and Results'!$E66)^2))</f>
        <v>167.31114093054933</v>
      </c>
      <c r="Q48">
        <f ca="1">IF('Map and Results'!$B$37=0,0,SQRT(('Map and Results'!$D$37-'Map and Results'!$D66)^2+('Map and Results'!$E$37-'Map and Results'!$E66)^2))</f>
        <v>204.67925787452648</v>
      </c>
      <c r="R48">
        <f ca="1">IF('Map and Results'!$B$38=0,0,SQRT(('Map and Results'!$D$38-'Map and Results'!$D66)^2+('Map and Results'!$E$38-'Map and Results'!$E66)^2))</f>
        <v>193.6538290457498</v>
      </c>
      <c r="S48">
        <f ca="1">IF('Map and Results'!$B$39=0,0,SQRT(('Map and Results'!$D$39-'Map and Results'!$D66)^2+('Map and Results'!$E$39-'Map and Results'!$E66)^2))</f>
        <v>233.82438884944307</v>
      </c>
      <c r="T48">
        <f ca="1">IF('Map and Results'!$B$40=0,0,SQRT(('Map and Results'!$D$40-'Map and Results'!$D66)^2+('Map and Results'!$E$40-'Map and Results'!$E66)^2))</f>
        <v>288.30373575461607</v>
      </c>
      <c r="U48">
        <f ca="1">IF('Map and Results'!$B$41=0,0,SQRT(('Map and Results'!$D$41-'Map and Results'!$D66)^2+('Map and Results'!$E$41-'Map and Results'!$E66)^2))</f>
        <v>93.597781617559036</v>
      </c>
      <c r="V48">
        <f ca="1">IF('Map and Results'!$B$42=0,0,SQRT(('Map and Results'!$D$42-'Map and Results'!$D66)^2+('Map and Results'!$E$42-'Map and Results'!$E66)^2))</f>
        <v>281.27042682866147</v>
      </c>
      <c r="W48">
        <f ca="1">IF('Map and Results'!$B$43=0,0,SQRT(('Map and Results'!$D$43-'Map and Results'!$D66)^2+('Map and Results'!$E$43-'Map and Results'!$E66)^2))</f>
        <v>122.70221027585352</v>
      </c>
      <c r="X48">
        <f ca="1">IF('Map and Results'!$B$44=0,0,SQRT(('Map and Results'!$D$44-'Map and Results'!$D66)^2+('Map and Results'!$E$44-'Map and Results'!$E66)^2))</f>
        <v>252.49194551019889</v>
      </c>
      <c r="Y48">
        <f ca="1">IF('Map and Results'!$B$45=0,0,SQRT(('Map and Results'!$D$45-'Map and Results'!$D66)^2+('Map and Results'!$E$45-'Map and Results'!$E66)^2))</f>
        <v>273.29437672771132</v>
      </c>
      <c r="Z48">
        <f ca="1">IF('Map and Results'!$B$46=0,0,SQRT(('Map and Results'!$D$46-'Map and Results'!$D66)^2+('Map and Results'!$E$46-'Map and Results'!$E66)^2))</f>
        <v>241.51649726686185</v>
      </c>
      <c r="AA48">
        <f ca="1">IF('Map and Results'!$B$47=0,0,SQRT(('Map and Results'!$D$47-'Map and Results'!$D66)^2+('Map and Results'!$E$47-'Map and Results'!$E66)^2))</f>
        <v>21.407334402896467</v>
      </c>
      <c r="AB48">
        <f ca="1">IF('Map and Results'!$B$48=0,0,SQRT(('Map and Results'!$D$48-'Map and Results'!$D66)^2+('Map and Results'!$E$48-'Map and Results'!$E66)^2))</f>
        <v>0</v>
      </c>
      <c r="AC48">
        <f ca="1">IF('Map and Results'!$B$49=0,0,SQRT(('Map and Results'!$D$49-'Map and Results'!$D66)^2+('Map and Results'!$E$49-'Map and Results'!$E66)^2))</f>
        <v>0</v>
      </c>
      <c r="AD48">
        <f ca="1">IF('Map and Results'!$B$50=0,0,SQRT(('Map and Results'!$D$50-'Map and Results'!$D66)^2+('Map and Results'!$E$50-'Map and Results'!$E66)^2))</f>
        <v>0</v>
      </c>
      <c r="AE48">
        <f ca="1">IF('Map and Results'!$B$51=0,0,SQRT(('Map and Results'!$D$51-'Map and Results'!$D66)^2+('Map and Results'!$E$51-'Map and Results'!$E66)^2))</f>
        <v>0</v>
      </c>
      <c r="AF48">
        <f ca="1">IF('Map and Results'!$B$52=0,0,SQRT(('Map and Results'!$D$52-'Map and Results'!$D66)^2+('Map and Results'!$E$52-'Map and Results'!$E66)^2))</f>
        <v>0</v>
      </c>
      <c r="AG48">
        <f ca="1">IF('Map and Results'!$B$53=0,0,SQRT(('Map and Results'!$D$53-'Map and Results'!$D66)^2+('Map and Results'!$E$53-'Map and Results'!$E66)^2))</f>
        <v>0</v>
      </c>
      <c r="AH48">
        <f ca="1">IF('Map and Results'!$B$54=0,0,SQRT(('Map and Results'!$D$54-'Map and Results'!$D66)^2+('Map and Results'!$E$54-'Map and Results'!$E66)^2))</f>
        <v>0</v>
      </c>
      <c r="AI48">
        <f ca="1">IF('Map and Results'!$B$55=0,0,SQRT(('Map and Results'!$D$55-'Map and Results'!$D66)^2+('Map and Results'!$E$55-'Map and Results'!$E66)^2))</f>
        <v>0</v>
      </c>
      <c r="AJ48">
        <f ca="1">IF('Map and Results'!$B$56=0,0,SQRT(('Map and Results'!$D$56-'Map and Results'!$D66)^2+('Map and Results'!$E$56-'Map and Results'!$E66)^2))</f>
        <v>0</v>
      </c>
      <c r="AK48">
        <f ca="1">IF('Map and Results'!$B$57=0,0,SQRT(('Map and Results'!$D$57-'Map and Results'!$D66)^2+('Map and Results'!$E$57-'Map and Results'!$E66)^2))</f>
        <v>0</v>
      </c>
      <c r="AL48">
        <f ca="1">IF('Map and Results'!$B$58=0,0,SQRT(('Map and Results'!$D$58-'Map and Results'!$D66)^2+('Map and Results'!$E$58-'Map and Results'!$E66)^2))</f>
        <v>0</v>
      </c>
      <c r="AM48">
        <f ca="1">IF('Map and Results'!$B$59=0,0,SQRT(('Map and Results'!$D$59-'Map and Results'!$D66)^2+('Map and Results'!$E$59-'Map and Results'!$E66)^2))</f>
        <v>0</v>
      </c>
      <c r="AN48">
        <f ca="1">IF('Map and Results'!$B$60=0,0,SQRT(('Map and Results'!$D$60-'Map and Results'!$D66)^2+('Map and Results'!$E$60-'Map and Results'!$E66)^2))</f>
        <v>0</v>
      </c>
      <c r="AO48">
        <f ca="1">IF('Map and Results'!$B$61=0,0,SQRT(('Map and Results'!$D$61-'Map and Results'!$D66)^2+('Map and Results'!$E$61-'Map and Results'!$E66)^2))</f>
        <v>0</v>
      </c>
      <c r="AP48">
        <f ca="1">IF('Map and Results'!$B$62=0,0,SQRT(('Map and Results'!$D$62-'Map and Results'!$D66)^2+('Map and Results'!$E$62-'Map and Results'!$E66)^2))</f>
        <v>0</v>
      </c>
      <c r="AQ48">
        <f ca="1">IF('Map and Results'!$B$63=0,0,SQRT(('Map and Results'!$D$63-'Map and Results'!$D66)^2+('Map and Results'!$E$63-'Map and Results'!$E66)^2))</f>
        <v>0</v>
      </c>
      <c r="AR48">
        <f ca="1">IF('Map and Results'!$B$64=0,0,SQRT(('Map and Results'!$D$64-'Map and Results'!$D66)^2+('Map and Results'!$E$64-'Map and Results'!$E66)^2))</f>
        <v>0</v>
      </c>
      <c r="AS48">
        <f ca="1">IF('Map and Results'!$B$65=0,0,SQRT(('Map and Results'!$D$65-'Map and Results'!$D66)^2+('Map and Results'!$E$65-'Map and Results'!$E66)^2))</f>
        <v>0</v>
      </c>
      <c r="AT48">
        <f ca="1">IF('Map and Results'!$B$66=0,0,SQRT(('Map and Results'!$D$66-'Map and Results'!$D66)^2+('Map and Results'!$E$66-'Map and Results'!$E66)^2))</f>
        <v>0</v>
      </c>
      <c r="AU48">
        <f ca="1">IF('Map and Results'!$B$67=0,0,SQRT(('Map and Results'!$D$67-'Map and Results'!$D66)^2+('Map and Results'!$E$67-'Map and Results'!$E66)^2))</f>
        <v>0</v>
      </c>
      <c r="AV48">
        <f ca="1">IF('Map and Results'!$B$68=0,0,SQRT(('Map and Results'!$D$68-'Map and Results'!$D66)^2+('Map and Results'!$E$68-'Map and Results'!$E66)^2))</f>
        <v>0</v>
      </c>
      <c r="AW48">
        <f ca="1">IF('Map and Results'!$B$69=0,0,SQRT(('Map and Results'!$D$69-'Map and Results'!$D66)^2+('Map and Results'!$E$69-'Map and Results'!$E66)^2))</f>
        <v>0</v>
      </c>
      <c r="AX48">
        <f ca="1">IF('Map and Results'!$B$70=0,0,SQRT(('Map and Results'!$D$70-'Map and Results'!$D66)^2+('Map and Results'!$E$70-'Map and Results'!$E66)^2))</f>
        <v>0</v>
      </c>
      <c r="AY48">
        <f ca="1">IF('Map and Results'!$B$71=0,0,SQRT(('Map and Results'!$D$71-'Map and Results'!$D66)^2+('Map and Results'!$E$71-'Map and Results'!$E66)^2))</f>
        <v>0</v>
      </c>
      <c r="AZ48">
        <f ca="1">IF('Map and Results'!$B$72=0,0,SQRT(('Map and Results'!$D$72-'Map and Results'!$D66)^2+('Map and Results'!$E$72-'Map and Results'!$E66)^2))</f>
        <v>0</v>
      </c>
    </row>
    <row r="49" spans="2:52">
      <c r="B49" s="7">
        <v>45</v>
      </c>
      <c r="C49">
        <f ca="1">IF('Map and Results'!$B$23=0,0,SQRT(('Map and Results'!$D$23-'Map and Results'!D67)^2+('Map and Results'!$E$23-'Map and Results'!E67)^2))</f>
        <v>166.65848878940216</v>
      </c>
      <c r="D49">
        <f ca="1">IF('Map and Results'!$B$24=0,0,SQRT(('Map and Results'!$D$24-'Map and Results'!D67)^2+('Map and Results'!$E$24-'Map and Results'!E67)^2))</f>
        <v>96.092786743816845</v>
      </c>
      <c r="E49">
        <f ca="1">IF('Map and Results'!$B$25=0,0,SQRT(('Map and Results'!$D$25-'Map and Results'!D67)^2+('Map and Results'!$E$25-'Map and Results'!E67)^2))</f>
        <v>47.965029829354627</v>
      </c>
      <c r="F49">
        <f ca="1">IF('Map and Results'!$B$26=0,0,SQRT(('Map and Results'!$D$26-'Map and Results'!D67)^2+('Map and Results'!$E$26-'Map and Results'!E67)^2))</f>
        <v>249.06254145381217</v>
      </c>
      <c r="G49">
        <f ca="1">IF('Map and Results'!$B$27=0,0,SQRT(('Map and Results'!$D$27-'Map and Results'!$D67)^2+('Map and Results'!$E$27-'Map and Results'!$E67)^2))</f>
        <v>209.31741477508947</v>
      </c>
      <c r="H49">
        <f ca="1">IF('Map and Results'!$B$28=0,0,SQRT(('Map and Results'!$D$28-'Map and Results'!$D67)^2+('Map and Results'!$E$28-'Map and Results'!$E67)^2))</f>
        <v>230.18255948738812</v>
      </c>
      <c r="I49">
        <f ca="1">IF('Map and Results'!$B$29=0,0,SQRT(('Map and Results'!$D$29-'Map and Results'!$D67)^2+('Map and Results'!$E$29-'Map and Results'!$E67)^2))</f>
        <v>179.65665931260077</v>
      </c>
      <c r="J49">
        <f ca="1">IF('Map and Results'!$B$30=0,0,SQRT(('Map and Results'!$D$30-'Map and Results'!$D67)^2+('Map and Results'!$E$30-'Map and Results'!$E67)^2))</f>
        <v>91.513369463054673</v>
      </c>
      <c r="K49">
        <f ca="1">IF('Map and Results'!$B$31=0,0,SQRT(('Map and Results'!$D$31-'Map and Results'!$D67)^2+('Map and Results'!$E$31-'Map and Results'!$E67)^2))</f>
        <v>198.43732723080265</v>
      </c>
      <c r="L49">
        <f ca="1">IF('Map and Results'!$B$32=0,0,SQRT(('Map and Results'!$D$32-'Map and Results'!$D67)^2+('Map and Results'!$E$32-'Map and Results'!$E67)^2))</f>
        <v>96.507212286341868</v>
      </c>
      <c r="M49">
        <f ca="1">IF('Map and Results'!$B$33=0,0,SQRT(('Map and Results'!$D$33-'Map and Results'!$D67)^2+('Map and Results'!$E$33-'Map and Results'!$E67)^2))</f>
        <v>7.7470564682176519</v>
      </c>
      <c r="N49">
        <f ca="1">IF('Map and Results'!$B$34=0,0,SQRT(('Map and Results'!$D$34-'Map and Results'!$D67)^2+('Map and Results'!$E$34-'Map and Results'!$E67)^2))</f>
        <v>198.6168785100464</v>
      </c>
      <c r="O49">
        <f ca="1">IF('Map and Results'!$B$35=0,0,SQRT(('Map and Results'!$D$35-'Map and Results'!$D67)^2+('Map and Results'!$E$35-'Map and Results'!$E67)^2))</f>
        <v>230.01641925271969</v>
      </c>
      <c r="P49">
        <f ca="1">IF('Map and Results'!$B$36=0,0,SQRT(('Map and Results'!$D$36-'Map and Results'!$D67)^2+('Map and Results'!$E$36-'Map and Results'!$E67)^2))</f>
        <v>226.94810078225098</v>
      </c>
      <c r="Q49">
        <f ca="1">IF('Map and Results'!$B$37=0,0,SQRT(('Map and Results'!$D$37-'Map and Results'!$D67)^2+('Map and Results'!$E$37-'Map and Results'!$E67)^2))</f>
        <v>143.20553586219893</v>
      </c>
      <c r="R49">
        <f ca="1">IF('Map and Results'!$B$38=0,0,SQRT(('Map and Results'!$D$38-'Map and Results'!$D67)^2+('Map and Results'!$E$38-'Map and Results'!$E67)^2))</f>
        <v>134.64797106179904</v>
      </c>
      <c r="S49">
        <f ca="1">IF('Map and Results'!$B$39=0,0,SQRT(('Map and Results'!$D$39-'Map and Results'!$D67)^2+('Map and Results'!$E$39-'Map and Results'!$E67)^2))</f>
        <v>107.1847384857527</v>
      </c>
      <c r="T49">
        <f ca="1">IF('Map and Results'!$B$40=0,0,SQRT(('Map and Results'!$D$40-'Map and Results'!$D67)^2+('Map and Results'!$E$40-'Map and Results'!$E67)^2))</f>
        <v>145.80177995044176</v>
      </c>
      <c r="U49">
        <f ca="1">IF('Map and Results'!$B$41=0,0,SQRT(('Map and Results'!$D$41-'Map and Results'!$D67)^2+('Map and Results'!$E$41-'Map and Results'!$E67)^2))</f>
        <v>127.24875470436858</v>
      </c>
      <c r="V49">
        <f ca="1">IF('Map and Results'!$B$42=0,0,SQRT(('Map and Results'!$D$42-'Map and Results'!$D67)^2+('Map and Results'!$E$42-'Map and Results'!$E67)^2))</f>
        <v>146.78868776328059</v>
      </c>
      <c r="W49">
        <f ca="1">IF('Map and Results'!$B$43=0,0,SQRT(('Map and Results'!$D$43-'Map and Results'!$D67)^2+('Map and Results'!$E$43-'Map and Results'!$E67)^2))</f>
        <v>70.125531706881347</v>
      </c>
      <c r="X49">
        <f ca="1">IF('Map and Results'!$B$44=0,0,SQRT(('Map and Results'!$D$44-'Map and Results'!$D67)^2+('Map and Results'!$E$44-'Map and Results'!$E67)^2))</f>
        <v>222.89604683922116</v>
      </c>
      <c r="Y49">
        <f ca="1">IF('Map and Results'!$B$45=0,0,SQRT(('Map and Results'!$D$45-'Map and Results'!$D67)^2+('Map and Results'!$E$45-'Map and Results'!$E67)^2))</f>
        <v>151.36849190401819</v>
      </c>
      <c r="Z49">
        <f ca="1">IF('Map and Results'!$B$46=0,0,SQRT(('Map and Results'!$D$46-'Map and Results'!$D67)^2+('Map and Results'!$E$46-'Map and Results'!$E67)^2))</f>
        <v>173.09695305889343</v>
      </c>
      <c r="AA49">
        <f ca="1">IF('Map and Results'!$B$47=0,0,SQRT(('Map and Results'!$D$47-'Map and Results'!$D67)^2+('Map and Results'!$E$47-'Map and Results'!$E67)^2))</f>
        <v>172.40972558203779</v>
      </c>
      <c r="AB49">
        <f ca="1">IF('Map and Results'!$B$48=0,0,SQRT(('Map and Results'!$D$48-'Map and Results'!$D67)^2+('Map and Results'!$E$48-'Map and Results'!$E67)^2))</f>
        <v>0</v>
      </c>
      <c r="AC49">
        <f ca="1">IF('Map and Results'!$B$49=0,0,SQRT(('Map and Results'!$D$49-'Map and Results'!$D67)^2+('Map and Results'!$E$49-'Map and Results'!$E67)^2))</f>
        <v>0</v>
      </c>
      <c r="AD49">
        <f ca="1">IF('Map and Results'!$B$50=0,0,SQRT(('Map and Results'!$D$50-'Map and Results'!$D67)^2+('Map and Results'!$E$50-'Map and Results'!$E67)^2))</f>
        <v>0</v>
      </c>
      <c r="AE49">
        <f ca="1">IF('Map and Results'!$B$51=0,0,SQRT(('Map and Results'!$D$51-'Map and Results'!$D67)^2+('Map and Results'!$E$51-'Map and Results'!$E67)^2))</f>
        <v>0</v>
      </c>
      <c r="AF49">
        <f ca="1">IF('Map and Results'!$B$52=0,0,SQRT(('Map and Results'!$D$52-'Map and Results'!$D67)^2+('Map and Results'!$E$52-'Map and Results'!$E67)^2))</f>
        <v>0</v>
      </c>
      <c r="AG49">
        <f ca="1">IF('Map and Results'!$B$53=0,0,SQRT(('Map and Results'!$D$53-'Map and Results'!$D67)^2+('Map and Results'!$E$53-'Map and Results'!$E67)^2))</f>
        <v>0</v>
      </c>
      <c r="AH49">
        <f ca="1">IF('Map and Results'!$B$54=0,0,SQRT(('Map and Results'!$D$54-'Map and Results'!$D67)^2+('Map and Results'!$E$54-'Map and Results'!$E67)^2))</f>
        <v>0</v>
      </c>
      <c r="AI49">
        <f ca="1">IF('Map and Results'!$B$55=0,0,SQRT(('Map and Results'!$D$55-'Map and Results'!$D67)^2+('Map and Results'!$E$55-'Map and Results'!$E67)^2))</f>
        <v>0</v>
      </c>
      <c r="AJ49">
        <f ca="1">IF('Map and Results'!$B$56=0,0,SQRT(('Map and Results'!$D$56-'Map and Results'!$D67)^2+('Map and Results'!$E$56-'Map and Results'!$E67)^2))</f>
        <v>0</v>
      </c>
      <c r="AK49">
        <f ca="1">IF('Map and Results'!$B$57=0,0,SQRT(('Map and Results'!$D$57-'Map and Results'!$D67)^2+('Map and Results'!$E$57-'Map and Results'!$E67)^2))</f>
        <v>0</v>
      </c>
      <c r="AL49">
        <f ca="1">IF('Map and Results'!$B$58=0,0,SQRT(('Map and Results'!$D$58-'Map and Results'!$D67)^2+('Map and Results'!$E$58-'Map and Results'!$E67)^2))</f>
        <v>0</v>
      </c>
      <c r="AM49">
        <f ca="1">IF('Map and Results'!$B$59=0,0,SQRT(('Map and Results'!$D$59-'Map and Results'!$D67)^2+('Map and Results'!$E$59-'Map and Results'!$E67)^2))</f>
        <v>0</v>
      </c>
      <c r="AN49">
        <f ca="1">IF('Map and Results'!$B$60=0,0,SQRT(('Map and Results'!$D$60-'Map and Results'!$D67)^2+('Map and Results'!$E$60-'Map and Results'!$E67)^2))</f>
        <v>0</v>
      </c>
      <c r="AO49">
        <f ca="1">IF('Map and Results'!$B$61=0,0,SQRT(('Map and Results'!$D$61-'Map and Results'!$D67)^2+('Map and Results'!$E$61-'Map and Results'!$E67)^2))</f>
        <v>0</v>
      </c>
      <c r="AP49">
        <f ca="1">IF('Map and Results'!$B$62=0,0,SQRT(('Map and Results'!$D$62-'Map and Results'!$D67)^2+('Map and Results'!$E$62-'Map and Results'!$E67)^2))</f>
        <v>0</v>
      </c>
      <c r="AQ49">
        <f ca="1">IF('Map and Results'!$B$63=0,0,SQRT(('Map and Results'!$D$63-'Map and Results'!$D67)^2+('Map and Results'!$E$63-'Map and Results'!$E67)^2))</f>
        <v>0</v>
      </c>
      <c r="AR49">
        <f ca="1">IF('Map and Results'!$B$64=0,0,SQRT(('Map and Results'!$D$64-'Map and Results'!$D67)^2+('Map and Results'!$E$64-'Map and Results'!$E67)^2))</f>
        <v>0</v>
      </c>
      <c r="AS49">
        <f ca="1">IF('Map and Results'!$B$65=0,0,SQRT(('Map and Results'!$D$65-'Map and Results'!$D67)^2+('Map and Results'!$E$65-'Map and Results'!$E67)^2))</f>
        <v>0</v>
      </c>
      <c r="AT49">
        <f ca="1">IF('Map and Results'!$B$66=0,0,SQRT(('Map and Results'!$D$66-'Map and Results'!$D67)^2+('Map and Results'!$E$66-'Map and Results'!$E67)^2))</f>
        <v>0</v>
      </c>
      <c r="AU49">
        <f ca="1">IF('Map and Results'!$B$67=0,0,SQRT(('Map and Results'!$D$67-'Map and Results'!$D67)^2+('Map and Results'!$E$67-'Map and Results'!$E67)^2))</f>
        <v>0</v>
      </c>
      <c r="AV49">
        <f ca="1">IF('Map and Results'!$B$68=0,0,SQRT(('Map and Results'!$D$68-'Map and Results'!$D67)^2+('Map and Results'!$E$68-'Map and Results'!$E67)^2))</f>
        <v>0</v>
      </c>
      <c r="AW49">
        <f ca="1">IF('Map and Results'!$B$69=0,0,SQRT(('Map and Results'!$D$69-'Map and Results'!$D67)^2+('Map and Results'!$E$69-'Map and Results'!$E67)^2))</f>
        <v>0</v>
      </c>
      <c r="AX49">
        <f ca="1">IF('Map and Results'!$B$70=0,0,SQRT(('Map and Results'!$D$70-'Map and Results'!$D67)^2+('Map and Results'!$E$70-'Map and Results'!$E67)^2))</f>
        <v>0</v>
      </c>
      <c r="AY49">
        <f ca="1">IF('Map and Results'!$B$71=0,0,SQRT(('Map and Results'!$D$71-'Map and Results'!$D67)^2+('Map and Results'!$E$71-'Map and Results'!$E67)^2))</f>
        <v>0</v>
      </c>
      <c r="AZ49">
        <f ca="1">IF('Map and Results'!$B$72=0,0,SQRT(('Map and Results'!$D$72-'Map and Results'!$D67)^2+('Map and Results'!$E$72-'Map and Results'!$E67)^2))</f>
        <v>0</v>
      </c>
    </row>
    <row r="50" spans="2:52">
      <c r="B50" s="7">
        <v>46</v>
      </c>
      <c r="C50">
        <f ca="1">IF('Map and Results'!$B$23=0,0,SQRT(('Map and Results'!$D$23-'Map and Results'!D68)^2+('Map and Results'!$E$23-'Map and Results'!E68)^2))</f>
        <v>195.92754721118968</v>
      </c>
      <c r="D50">
        <f ca="1">IF('Map and Results'!$B$24=0,0,SQRT(('Map and Results'!$D$24-'Map and Results'!D68)^2+('Map and Results'!$E$24-'Map and Results'!E68)^2))</f>
        <v>69.760115675638858</v>
      </c>
      <c r="E50">
        <f ca="1">IF('Map and Results'!$B$25=0,0,SQRT(('Map and Results'!$D$25-'Map and Results'!D68)^2+('Map and Results'!$E$25-'Map and Results'!E68)^2))</f>
        <v>125.29934010837871</v>
      </c>
      <c r="F50">
        <f ca="1">IF('Map and Results'!$B$26=0,0,SQRT(('Map and Results'!$D$26-'Map and Results'!D68)^2+('Map and Results'!$E$26-'Map and Results'!E68)^2))</f>
        <v>343.43634944987087</v>
      </c>
      <c r="G50">
        <f ca="1">IF('Map and Results'!$B$27=0,0,SQRT(('Map and Results'!$D$27-'Map and Results'!$D68)^2+('Map and Results'!$E$27-'Map and Results'!$E68)^2))</f>
        <v>316.92748904717359</v>
      </c>
      <c r="H50">
        <f ca="1">IF('Map and Results'!$B$28=0,0,SQRT(('Map and Results'!$D$28-'Map and Results'!$D68)^2+('Map and Results'!$E$28-'Map and Results'!$E68)^2))</f>
        <v>283.82218165602563</v>
      </c>
      <c r="I50">
        <f ca="1">IF('Map and Results'!$B$29=0,0,SQRT(('Map and Results'!$D$29-'Map and Results'!$D68)^2+('Map and Results'!$E$29-'Map and Results'!$E68)^2))</f>
        <v>245.76718343826843</v>
      </c>
      <c r="J50">
        <f ca="1">IF('Map and Results'!$B$30=0,0,SQRT(('Map and Results'!$D$30-'Map and Results'!$D68)^2+('Map and Results'!$E$30-'Map and Results'!$E68)^2))</f>
        <v>29.165003928936724</v>
      </c>
      <c r="K50">
        <f ca="1">IF('Map and Results'!$B$31=0,0,SQRT(('Map and Results'!$D$31-'Map and Results'!$D68)^2+('Map and Results'!$E$31-'Map and Results'!$E68)^2))</f>
        <v>230.35076436304649</v>
      </c>
      <c r="L50">
        <f ca="1">IF('Map and Results'!$B$32=0,0,SQRT(('Map and Results'!$D$32-'Map and Results'!$D68)^2+('Map and Results'!$E$32-'Map and Results'!$E68)^2))</f>
        <v>156.36996532641595</v>
      </c>
      <c r="M50">
        <f ca="1">IF('Map and Results'!$B$33=0,0,SQRT(('Map and Results'!$D$33-'Map and Results'!$D68)^2+('Map and Results'!$E$33-'Map and Results'!$E68)^2))</f>
        <v>115.30186882550677</v>
      </c>
      <c r="N50">
        <f ca="1">IF('Map and Results'!$B$34=0,0,SQRT(('Map and Results'!$D$34-'Map and Results'!$D68)^2+('Map and Results'!$E$34-'Map and Results'!$E68)^2))</f>
        <v>287.61614930200255</v>
      </c>
      <c r="O50">
        <f ca="1">IF('Map and Results'!$B$35=0,0,SQRT(('Map and Results'!$D$35-'Map and Results'!$D68)^2+('Map and Results'!$E$35-'Map and Results'!$E68)^2))</f>
        <v>321.86606640841063</v>
      </c>
      <c r="P50">
        <f ca="1">IF('Map and Results'!$B$36=0,0,SQRT(('Map and Results'!$D$36-'Map and Results'!$D68)^2+('Map and Results'!$E$36-'Map and Results'!$E68)^2))</f>
        <v>308.78837462070652</v>
      </c>
      <c r="Q50">
        <f ca="1">IF('Map and Results'!$B$37=0,0,SQRT(('Map and Results'!$D$37-'Map and Results'!$D68)^2+('Map and Results'!$E$37-'Map and Results'!$E68)^2))</f>
        <v>194.99557877061326</v>
      </c>
      <c r="R50">
        <f ca="1">IF('Map and Results'!$B$38=0,0,SQRT(('Map and Results'!$D$38-'Map and Results'!$D68)^2+('Map and Results'!$E$38-'Map and Results'!$E68)^2))</f>
        <v>192.67808105461637</v>
      </c>
      <c r="S50">
        <f ca="1">IF('Map and Results'!$B$39=0,0,SQRT(('Map and Results'!$D$39-'Map and Results'!$D68)^2+('Map and Results'!$E$39-'Map and Results'!$E68)^2))</f>
        <v>129.43836036794184</v>
      </c>
      <c r="T50">
        <f ca="1">IF('Map and Results'!$B$40=0,0,SQRT(('Map and Results'!$D$40-'Map and Results'!$D68)^2+('Map and Results'!$E$40-'Map and Results'!$E68)^2))</f>
        <v>121.37697285164674</v>
      </c>
      <c r="U50">
        <f ca="1">IF('Map and Results'!$B$41=0,0,SQRT(('Map and Results'!$D$41-'Map and Results'!$D68)^2+('Map and Results'!$E$41-'Map and Results'!$E68)^2))</f>
        <v>230.43278091712793</v>
      </c>
      <c r="V50">
        <f ca="1">IF('Map and Results'!$B$42=0,0,SQRT(('Map and Results'!$D$42-'Map and Results'!$D68)^2+('Map and Results'!$E$42-'Map and Results'!$E68)^2))</f>
        <v>132.01130978896805</v>
      </c>
      <c r="W50">
        <f ca="1">IF('Map and Results'!$B$43=0,0,SQRT(('Map and Results'!$D$43-'Map and Results'!$D68)^2+('Map and Results'!$E$43-'Map and Results'!$E68)^2))</f>
        <v>179.35457803293298</v>
      </c>
      <c r="X50">
        <f ca="1">IF('Map and Results'!$B$44=0,0,SQRT(('Map and Results'!$D$44-'Map and Results'!$D68)^2+('Map and Results'!$E$44-'Map and Results'!$E68)^2))</f>
        <v>263.86073706666264</v>
      </c>
      <c r="Y50">
        <f ca="1">IF('Map and Results'!$B$45=0,0,SQRT(('Map and Results'!$D$45-'Map and Results'!$D68)^2+('Map and Results'!$E$45-'Map and Results'!$E68)^2))</f>
        <v>148.32023701969649</v>
      </c>
      <c r="Z50">
        <f ca="1">IF('Map and Results'!$B$46=0,0,SQRT(('Map and Results'!$D$46-'Map and Results'!$D68)^2+('Map and Results'!$E$46-'Map and Results'!$E68)^2))</f>
        <v>205.95966806113302</v>
      </c>
      <c r="AA50">
        <f ca="1">IF('Map and Results'!$B$47=0,0,SQRT(('Map and Results'!$D$47-'Map and Results'!$D68)^2+('Map and Results'!$E$47-'Map and Results'!$E68)^2))</f>
        <v>285.67416928987734</v>
      </c>
      <c r="AB50">
        <f ca="1">IF('Map and Results'!$B$48=0,0,SQRT(('Map and Results'!$D$48-'Map and Results'!$D68)^2+('Map and Results'!$E$48-'Map and Results'!$E68)^2))</f>
        <v>0</v>
      </c>
      <c r="AC50">
        <f ca="1">IF('Map and Results'!$B$49=0,0,SQRT(('Map and Results'!$D$49-'Map and Results'!$D68)^2+('Map and Results'!$E$49-'Map and Results'!$E68)^2))</f>
        <v>0</v>
      </c>
      <c r="AD50">
        <f ca="1">IF('Map and Results'!$B$50=0,0,SQRT(('Map and Results'!$D$50-'Map and Results'!$D68)^2+('Map and Results'!$E$50-'Map and Results'!$E68)^2))</f>
        <v>0</v>
      </c>
      <c r="AE50">
        <f ca="1">IF('Map and Results'!$B$51=0,0,SQRT(('Map and Results'!$D$51-'Map and Results'!$D68)^2+('Map and Results'!$E$51-'Map and Results'!$E68)^2))</f>
        <v>0</v>
      </c>
      <c r="AF50">
        <f ca="1">IF('Map and Results'!$B$52=0,0,SQRT(('Map and Results'!$D$52-'Map and Results'!$D68)^2+('Map and Results'!$E$52-'Map and Results'!$E68)^2))</f>
        <v>0</v>
      </c>
      <c r="AG50">
        <f ca="1">IF('Map and Results'!$B$53=0,0,SQRT(('Map and Results'!$D$53-'Map and Results'!$D68)^2+('Map and Results'!$E$53-'Map and Results'!$E68)^2))</f>
        <v>0</v>
      </c>
      <c r="AH50">
        <f ca="1">IF('Map and Results'!$B$54=0,0,SQRT(('Map and Results'!$D$54-'Map and Results'!$D68)^2+('Map and Results'!$E$54-'Map and Results'!$E68)^2))</f>
        <v>0</v>
      </c>
      <c r="AI50">
        <f ca="1">IF('Map and Results'!$B$55=0,0,SQRT(('Map and Results'!$D$55-'Map and Results'!$D68)^2+('Map and Results'!$E$55-'Map and Results'!$E68)^2))</f>
        <v>0</v>
      </c>
      <c r="AJ50">
        <f ca="1">IF('Map and Results'!$B$56=0,0,SQRT(('Map and Results'!$D$56-'Map and Results'!$D68)^2+('Map and Results'!$E$56-'Map and Results'!$E68)^2))</f>
        <v>0</v>
      </c>
      <c r="AK50">
        <f ca="1">IF('Map and Results'!$B$57=0,0,SQRT(('Map and Results'!$D$57-'Map and Results'!$D68)^2+('Map and Results'!$E$57-'Map and Results'!$E68)^2))</f>
        <v>0</v>
      </c>
      <c r="AL50">
        <f ca="1">IF('Map and Results'!$B$58=0,0,SQRT(('Map and Results'!$D$58-'Map and Results'!$D68)^2+('Map and Results'!$E$58-'Map and Results'!$E68)^2))</f>
        <v>0</v>
      </c>
      <c r="AM50">
        <f ca="1">IF('Map and Results'!$B$59=0,0,SQRT(('Map and Results'!$D$59-'Map and Results'!$D68)^2+('Map and Results'!$E$59-'Map and Results'!$E68)^2))</f>
        <v>0</v>
      </c>
      <c r="AN50">
        <f ca="1">IF('Map and Results'!$B$60=0,0,SQRT(('Map and Results'!$D$60-'Map and Results'!$D68)^2+('Map and Results'!$E$60-'Map and Results'!$E68)^2))</f>
        <v>0</v>
      </c>
      <c r="AO50">
        <f ca="1">IF('Map and Results'!$B$61=0,0,SQRT(('Map and Results'!$D$61-'Map and Results'!$D68)^2+('Map and Results'!$E$61-'Map and Results'!$E68)^2))</f>
        <v>0</v>
      </c>
      <c r="AP50">
        <f ca="1">IF('Map and Results'!$B$62=0,0,SQRT(('Map and Results'!$D$62-'Map and Results'!$D68)^2+('Map and Results'!$E$62-'Map and Results'!$E68)^2))</f>
        <v>0</v>
      </c>
      <c r="AQ50">
        <f ca="1">IF('Map and Results'!$B$63=0,0,SQRT(('Map and Results'!$D$63-'Map and Results'!$D68)^2+('Map and Results'!$E$63-'Map and Results'!$E68)^2))</f>
        <v>0</v>
      </c>
      <c r="AR50">
        <f ca="1">IF('Map and Results'!$B$64=0,0,SQRT(('Map and Results'!$D$64-'Map and Results'!$D68)^2+('Map and Results'!$E$64-'Map and Results'!$E68)^2))</f>
        <v>0</v>
      </c>
      <c r="AS50">
        <f ca="1">IF('Map and Results'!$B$65=0,0,SQRT(('Map and Results'!$D$65-'Map and Results'!$D68)^2+('Map and Results'!$E$65-'Map and Results'!$E68)^2))</f>
        <v>0</v>
      </c>
      <c r="AT50">
        <f ca="1">IF('Map and Results'!$B$66=0,0,SQRT(('Map and Results'!$D$66-'Map and Results'!$D68)^2+('Map and Results'!$E$66-'Map and Results'!$E68)^2))</f>
        <v>0</v>
      </c>
      <c r="AU50">
        <f ca="1">IF('Map and Results'!$B$67=0,0,SQRT(('Map and Results'!$D$67-'Map and Results'!$D68)^2+('Map and Results'!$E$67-'Map and Results'!$E68)^2))</f>
        <v>0</v>
      </c>
      <c r="AV50">
        <f ca="1">IF('Map and Results'!$B$68=0,0,SQRT(('Map and Results'!$D$68-'Map and Results'!$D68)^2+('Map and Results'!$E$68-'Map and Results'!$E68)^2))</f>
        <v>0</v>
      </c>
      <c r="AW50">
        <f ca="1">IF('Map and Results'!$B$69=0,0,SQRT(('Map and Results'!$D$69-'Map and Results'!$D68)^2+('Map and Results'!$E$69-'Map and Results'!$E68)^2))</f>
        <v>0</v>
      </c>
      <c r="AX50">
        <f ca="1">IF('Map and Results'!$B$70=0,0,SQRT(('Map and Results'!$D$70-'Map and Results'!$D68)^2+('Map and Results'!$E$70-'Map and Results'!$E68)^2))</f>
        <v>0</v>
      </c>
      <c r="AY50">
        <f ca="1">IF('Map and Results'!$B$71=0,0,SQRT(('Map and Results'!$D$71-'Map and Results'!$D68)^2+('Map and Results'!$E$71-'Map and Results'!$E68)^2))</f>
        <v>0</v>
      </c>
      <c r="AZ50">
        <f ca="1">IF('Map and Results'!$B$72=0,0,SQRT(('Map and Results'!$D$72-'Map and Results'!$D68)^2+('Map and Results'!$E$72-'Map and Results'!$E68)^2))</f>
        <v>0</v>
      </c>
    </row>
    <row r="51" spans="2:52">
      <c r="B51" s="7">
        <v>47</v>
      </c>
      <c r="C51">
        <f ca="1">IF('Map and Results'!$B$23=0,0,SQRT(('Map and Results'!$D$23-'Map and Results'!D69)^2+('Map and Results'!$E$23-'Map and Results'!E69)^2))</f>
        <v>182.40844705628513</v>
      </c>
      <c r="D51">
        <f ca="1">IF('Map and Results'!$B$24=0,0,SQRT(('Map and Results'!$D$24-'Map and Results'!D69)^2+('Map and Results'!$E$24-'Map and Results'!E69)^2))</f>
        <v>247.5990949801446</v>
      </c>
      <c r="E51">
        <f ca="1">IF('Map and Results'!$B$25=0,0,SQRT(('Map and Results'!$D$25-'Map and Results'!D69)^2+('Map and Results'!$E$25-'Map and Results'!E69)^2))</f>
        <v>230.29178040757586</v>
      </c>
      <c r="F51">
        <f ca="1">IF('Map and Results'!$B$26=0,0,SQRT(('Map and Results'!$D$26-'Map and Results'!D69)^2+('Map and Results'!$E$26-'Map and Results'!E69)^2))</f>
        <v>52.158182496440688</v>
      </c>
      <c r="G51">
        <f ca="1">IF('Map and Results'!$B$27=0,0,SQRT(('Map and Results'!$D$27-'Map and Results'!$D69)^2+('Map and Results'!$E$27-'Map and Results'!$E69)^2))</f>
        <v>44.627723260184197</v>
      </c>
      <c r="H51">
        <f ca="1">IF('Map and Results'!$B$28=0,0,SQRT(('Map and Results'!$D$28-'Map and Results'!$D69)^2+('Map and Results'!$E$28-'Map and Results'!$E69)^2))</f>
        <v>145.6838104975848</v>
      </c>
      <c r="I51">
        <f ca="1">IF('Map and Results'!$B$29=0,0,SQRT(('Map and Results'!$D$29-'Map and Results'!$D69)^2+('Map and Results'!$E$29-'Map and Results'!$E69)^2))</f>
        <v>110.46485209391599</v>
      </c>
      <c r="J51">
        <f ca="1">IF('Map and Results'!$B$30=0,0,SQRT(('Map and Results'!$D$30-'Map and Results'!$D69)^2+('Map and Results'!$E$30-'Map and Results'!$E69)^2))</f>
        <v>273.14841558944329</v>
      </c>
      <c r="K51">
        <f ca="1">IF('Map and Results'!$B$31=0,0,SQRT(('Map and Results'!$D$31-'Map and Results'!$D69)^2+('Map and Results'!$E$31-'Map and Results'!$E69)^2))</f>
        <v>181.72840099793592</v>
      </c>
      <c r="L51">
        <f ca="1">IF('Map and Results'!$B$32=0,0,SQRT(('Map and Results'!$D$32-'Map and Results'!$D69)^2+('Map and Results'!$E$32-'Map and Results'!$E69)^2))</f>
        <v>156.23402718287375</v>
      </c>
      <c r="M51">
        <f ca="1">IF('Map and Results'!$B$33=0,0,SQRT(('Map and Results'!$D$33-'Map and Results'!$D69)^2+('Map and Results'!$E$33-'Map and Results'!$E69)^2))</f>
        <v>195.64585789276563</v>
      </c>
      <c r="N51">
        <f ca="1">IF('Map and Results'!$B$34=0,0,SQRT(('Map and Results'!$D$34-'Map and Results'!$D69)^2+('Map and Results'!$E$34-'Map and Results'!$E69)^2))</f>
        <v>43.933676592706647</v>
      </c>
      <c r="O51">
        <f ca="1">IF('Map and Results'!$B$35=0,0,SQRT(('Map and Results'!$D$35-'Map and Results'!$D69)^2+('Map and Results'!$E$35-'Map and Results'!$E69)^2))</f>
        <v>43.090041353908994</v>
      </c>
      <c r="P51">
        <f ca="1">IF('Map and Results'!$B$36=0,0,SQRT(('Map and Results'!$D$36-'Map and Results'!$D69)^2+('Map and Results'!$E$36-'Map and Results'!$E69)^2))</f>
        <v>71.832134614266636</v>
      </c>
      <c r="Q51">
        <f ca="1">IF('Map and Results'!$B$37=0,0,SQRT(('Map and Results'!$D$37-'Map and Results'!$D69)^2+('Map and Results'!$E$37-'Map and Results'!$E69)^2))</f>
        <v>147.01088343375602</v>
      </c>
      <c r="R51">
        <f ca="1">IF('Map and Results'!$B$38=0,0,SQRT(('Map and Results'!$D$38-'Map and Results'!$D69)^2+('Map and Results'!$E$38-'Map and Results'!$E69)^2))</f>
        <v>139.0658618681322</v>
      </c>
      <c r="S51">
        <f ca="1">IF('Map and Results'!$B$39=0,0,SQRT(('Map and Results'!$D$39-'Map and Results'!$D69)^2+('Map and Results'!$E$39-'Map and Results'!$E69)^2))</f>
        <v>199.0741002418327</v>
      </c>
      <c r="T51">
        <f ca="1">IF('Map and Results'!$B$40=0,0,SQRT(('Map and Results'!$D$40-'Map and Results'!$D69)^2+('Map and Results'!$E$40-'Map and Results'!$E69)^2))</f>
        <v>250.69692670832481</v>
      </c>
      <c r="U51">
        <f ca="1">IF('Map and Results'!$B$41=0,0,SQRT(('Map and Results'!$D$41-'Map and Results'!$D69)^2+('Map and Results'!$E$41-'Map and Results'!$E69)^2))</f>
        <v>74.199011638144356</v>
      </c>
      <c r="V51">
        <f ca="1">IF('Map and Results'!$B$42=0,0,SQRT(('Map and Results'!$D$42-'Map and Results'!$D69)^2+('Map and Results'!$E$42-'Map and Results'!$E69)^2))</f>
        <v>240.32267485620926</v>
      </c>
      <c r="W51">
        <f ca="1">IF('Map and Results'!$B$43=0,0,SQRT(('Map and Results'!$D$43-'Map and Results'!$D69)^2+('Map and Results'!$E$43-'Map and Results'!$E69)^2))</f>
        <v>132.82951198470616</v>
      </c>
      <c r="X51">
        <f ca="1">IF('Map and Results'!$B$44=0,0,SQRT(('Map and Results'!$D$44-'Map and Results'!$D69)^2+('Map and Results'!$E$44-'Map and Results'!$E69)^2))</f>
        <v>170.53124577491627</v>
      </c>
      <c r="Y51">
        <f ca="1">IF('Map and Results'!$B$45=0,0,SQRT(('Map and Results'!$D$45-'Map and Results'!$D69)^2+('Map and Results'!$E$45-'Map and Results'!$E69)^2))</f>
        <v>227.14096978403009</v>
      </c>
      <c r="Z51">
        <f ca="1">IF('Map and Results'!$B$46=0,0,SQRT(('Map and Results'!$D$46-'Map and Results'!$D69)^2+('Map and Results'!$E$46-'Map and Results'!$E69)^2))</f>
        <v>176.704536801377</v>
      </c>
      <c r="AA51">
        <f ca="1">IF('Map and Results'!$B$47=0,0,SQRT(('Map and Results'!$D$47-'Map and Results'!$D69)^2+('Map and Results'!$E$47-'Map and Results'!$E69)^2))</f>
        <v>110.61090728667718</v>
      </c>
      <c r="AB51">
        <f ca="1">IF('Map and Results'!$B$48=0,0,SQRT(('Map and Results'!$D$48-'Map and Results'!$D69)^2+('Map and Results'!$E$48-'Map and Results'!$E69)^2))</f>
        <v>0</v>
      </c>
      <c r="AC51">
        <f ca="1">IF('Map and Results'!$B$49=0,0,SQRT(('Map and Results'!$D$49-'Map and Results'!$D69)^2+('Map and Results'!$E$49-'Map and Results'!$E69)^2))</f>
        <v>0</v>
      </c>
      <c r="AD51">
        <f ca="1">IF('Map and Results'!$B$50=0,0,SQRT(('Map and Results'!$D$50-'Map and Results'!$D69)^2+('Map and Results'!$E$50-'Map and Results'!$E69)^2))</f>
        <v>0</v>
      </c>
      <c r="AE51">
        <f ca="1">IF('Map and Results'!$B$51=0,0,SQRT(('Map and Results'!$D$51-'Map and Results'!$D69)^2+('Map and Results'!$E$51-'Map and Results'!$E69)^2))</f>
        <v>0</v>
      </c>
      <c r="AF51">
        <f ca="1">IF('Map and Results'!$B$52=0,0,SQRT(('Map and Results'!$D$52-'Map and Results'!$D69)^2+('Map and Results'!$E$52-'Map and Results'!$E69)^2))</f>
        <v>0</v>
      </c>
      <c r="AG51">
        <f ca="1">IF('Map and Results'!$B$53=0,0,SQRT(('Map and Results'!$D$53-'Map and Results'!$D69)^2+('Map and Results'!$E$53-'Map and Results'!$E69)^2))</f>
        <v>0</v>
      </c>
      <c r="AH51">
        <f ca="1">IF('Map and Results'!$B$54=0,0,SQRT(('Map and Results'!$D$54-'Map and Results'!$D69)^2+('Map and Results'!$E$54-'Map and Results'!$E69)^2))</f>
        <v>0</v>
      </c>
      <c r="AI51">
        <f ca="1">IF('Map and Results'!$B$55=0,0,SQRT(('Map and Results'!$D$55-'Map and Results'!$D69)^2+('Map and Results'!$E$55-'Map and Results'!$E69)^2))</f>
        <v>0</v>
      </c>
      <c r="AJ51">
        <f ca="1">IF('Map and Results'!$B$56=0,0,SQRT(('Map and Results'!$D$56-'Map and Results'!$D69)^2+('Map and Results'!$E$56-'Map and Results'!$E69)^2))</f>
        <v>0</v>
      </c>
      <c r="AK51">
        <f ca="1">IF('Map and Results'!$B$57=0,0,SQRT(('Map and Results'!$D$57-'Map and Results'!$D69)^2+('Map and Results'!$E$57-'Map and Results'!$E69)^2))</f>
        <v>0</v>
      </c>
      <c r="AL51">
        <f ca="1">IF('Map and Results'!$B$58=0,0,SQRT(('Map and Results'!$D$58-'Map and Results'!$D69)^2+('Map and Results'!$E$58-'Map and Results'!$E69)^2))</f>
        <v>0</v>
      </c>
      <c r="AM51">
        <f ca="1">IF('Map and Results'!$B$59=0,0,SQRT(('Map and Results'!$D$59-'Map and Results'!$D69)^2+('Map and Results'!$E$59-'Map and Results'!$E69)^2))</f>
        <v>0</v>
      </c>
      <c r="AN51">
        <f ca="1">IF('Map and Results'!$B$60=0,0,SQRT(('Map and Results'!$D$60-'Map and Results'!$D69)^2+('Map and Results'!$E$60-'Map and Results'!$E69)^2))</f>
        <v>0</v>
      </c>
      <c r="AO51">
        <f ca="1">IF('Map and Results'!$B$61=0,0,SQRT(('Map and Results'!$D$61-'Map and Results'!$D69)^2+('Map and Results'!$E$61-'Map and Results'!$E69)^2))</f>
        <v>0</v>
      </c>
      <c r="AP51">
        <f ca="1">IF('Map and Results'!$B$62=0,0,SQRT(('Map and Results'!$D$62-'Map and Results'!$D69)^2+('Map and Results'!$E$62-'Map and Results'!$E69)^2))</f>
        <v>0</v>
      </c>
      <c r="AQ51">
        <f ca="1">IF('Map and Results'!$B$63=0,0,SQRT(('Map and Results'!$D$63-'Map and Results'!$D69)^2+('Map and Results'!$E$63-'Map and Results'!$E69)^2))</f>
        <v>0</v>
      </c>
      <c r="AR51">
        <f ca="1">IF('Map and Results'!$B$64=0,0,SQRT(('Map and Results'!$D$64-'Map and Results'!$D69)^2+('Map and Results'!$E$64-'Map and Results'!$E69)^2))</f>
        <v>0</v>
      </c>
      <c r="AS51">
        <f ca="1">IF('Map and Results'!$B$65=0,0,SQRT(('Map and Results'!$D$65-'Map and Results'!$D69)^2+('Map and Results'!$E$65-'Map and Results'!$E69)^2))</f>
        <v>0</v>
      </c>
      <c r="AT51">
        <f ca="1">IF('Map and Results'!$B$66=0,0,SQRT(('Map and Results'!$D$66-'Map and Results'!$D69)^2+('Map and Results'!$E$66-'Map and Results'!$E69)^2))</f>
        <v>0</v>
      </c>
      <c r="AU51">
        <f ca="1">IF('Map and Results'!$B$67=0,0,SQRT(('Map and Results'!$D$67-'Map and Results'!$D69)^2+('Map and Results'!$E$67-'Map and Results'!$E69)^2))</f>
        <v>0</v>
      </c>
      <c r="AV51">
        <f ca="1">IF('Map and Results'!$B$68=0,0,SQRT(('Map and Results'!$D$68-'Map and Results'!$D69)^2+('Map and Results'!$E$68-'Map and Results'!$E69)^2))</f>
        <v>0</v>
      </c>
      <c r="AW51">
        <f ca="1">IF('Map and Results'!$B$69=0,0,SQRT(('Map and Results'!$D$69-'Map and Results'!$D69)^2+('Map and Results'!$E$69-'Map and Results'!$E69)^2))</f>
        <v>0</v>
      </c>
      <c r="AX51">
        <f ca="1">IF('Map and Results'!$B$70=0,0,SQRT(('Map and Results'!$D$70-'Map and Results'!$D69)^2+('Map and Results'!$E$70-'Map and Results'!$E69)^2))</f>
        <v>0</v>
      </c>
      <c r="AY51">
        <f ca="1">IF('Map and Results'!$B$71=0,0,SQRT(('Map and Results'!$D$71-'Map and Results'!$D69)^2+('Map and Results'!$E$71-'Map and Results'!$E69)^2))</f>
        <v>0</v>
      </c>
      <c r="AZ51">
        <f ca="1">IF('Map and Results'!$B$72=0,0,SQRT(('Map and Results'!$D$72-'Map and Results'!$D69)^2+('Map and Results'!$E$72-'Map and Results'!$E69)^2))</f>
        <v>0</v>
      </c>
    </row>
    <row r="52" spans="2:52">
      <c r="B52" s="7">
        <v>48</v>
      </c>
      <c r="C52">
        <f ca="1">IF('Map and Results'!$B$23=0,0,SQRT(('Map and Results'!$D$23-'Map and Results'!D70)^2+('Map and Results'!$E$23-'Map and Results'!E70)^2))</f>
        <v>201.65353316642225</v>
      </c>
      <c r="D52">
        <f ca="1">IF('Map and Results'!$B$24=0,0,SQRT(('Map and Results'!$D$24-'Map and Results'!D70)^2+('Map and Results'!$E$24-'Map and Results'!E70)^2))</f>
        <v>88.663050688639231</v>
      </c>
      <c r="E52">
        <f ca="1">IF('Map and Results'!$B$25=0,0,SQRT(('Map and Results'!$D$25-'Map and Results'!D70)^2+('Map and Results'!$E$25-'Map and Results'!E70)^2))</f>
        <v>66.782316236852694</v>
      </c>
      <c r="F52">
        <f ca="1">IF('Map and Results'!$B$26=0,0,SQRT(('Map and Results'!$D$26-'Map and Results'!D70)^2+('Map and Results'!$E$26-'Map and Results'!E70)^2))</f>
        <v>314.91608340696268</v>
      </c>
      <c r="G52">
        <f ca="1">IF('Map and Results'!$B$27=0,0,SQRT(('Map and Results'!$D$27-'Map and Results'!$D70)^2+('Map and Results'!$E$27-'Map and Results'!$E70)^2))</f>
        <v>277.01919044260308</v>
      </c>
      <c r="H52">
        <f ca="1">IF('Map and Results'!$B$28=0,0,SQRT(('Map and Results'!$D$28-'Map and Results'!$D70)^2+('Map and Results'!$E$28-'Map and Results'!$E70)^2))</f>
        <v>279.60366722151326</v>
      </c>
      <c r="I52">
        <f ca="1">IF('Map and Results'!$B$29=0,0,SQRT(('Map and Results'!$D$29-'Map and Results'!$D70)^2+('Map and Results'!$E$29-'Map and Results'!$E70)^2))</f>
        <v>233.81377706851461</v>
      </c>
      <c r="J52">
        <f ca="1">IF('Map and Results'!$B$30=0,0,SQRT(('Map and Results'!$D$30-'Map and Results'!$D70)^2+('Map and Results'!$E$30-'Map and Results'!$E70)^2))</f>
        <v>54.006420391040187</v>
      </c>
      <c r="K52">
        <f ca="1">IF('Map and Results'!$B$31=0,0,SQRT(('Map and Results'!$D$31-'Map and Results'!$D70)^2+('Map and Results'!$E$31-'Map and Results'!$E70)^2))</f>
        <v>236.13959848181545</v>
      </c>
      <c r="L52">
        <f ca="1">IF('Map and Results'!$B$32=0,0,SQRT(('Map and Results'!$D$32-'Map and Results'!$D70)^2+('Map and Results'!$E$32-'Map and Results'!$E70)^2))</f>
        <v>143.64792025159673</v>
      </c>
      <c r="M52">
        <f ca="1">IF('Map and Results'!$B$33=0,0,SQRT(('Map and Results'!$D$33-'Map and Results'!$D70)^2+('Map and Results'!$E$33-'Map and Results'!$E70)^2))</f>
        <v>72.782569185255625</v>
      </c>
      <c r="N52">
        <f ca="1">IF('Map and Results'!$B$34=0,0,SQRT(('Map and Results'!$D$34-'Map and Results'!$D70)^2+('Map and Results'!$E$34-'Map and Results'!$E70)^2))</f>
        <v>262.48953399031728</v>
      </c>
      <c r="O52">
        <f ca="1">IF('Map and Results'!$B$35=0,0,SQRT(('Map and Results'!$D$35-'Map and Results'!$D70)^2+('Map and Results'!$E$35-'Map and Results'!$E70)^2))</f>
        <v>295.05118391389414</v>
      </c>
      <c r="P52">
        <f ca="1">IF('Map and Results'!$B$36=0,0,SQRT(('Map and Results'!$D$36-'Map and Results'!$D70)^2+('Map and Results'!$E$36-'Map and Results'!$E70)^2))</f>
        <v>288.53417472779927</v>
      </c>
      <c r="Q52">
        <f ca="1">IF('Map and Results'!$B$37=0,0,SQRT(('Map and Results'!$D$37-'Map and Results'!$D70)^2+('Map and Results'!$E$37-'Map and Results'!$E70)^2))</f>
        <v>189.02639587505382</v>
      </c>
      <c r="R52">
        <f ca="1">IF('Map and Results'!$B$38=0,0,SQRT(('Map and Results'!$D$38-'Map and Results'!$D70)^2+('Map and Results'!$E$38-'Map and Results'!$E70)^2))</f>
        <v>183.28561075413316</v>
      </c>
      <c r="S52">
        <f ca="1">IF('Map and Results'!$B$39=0,0,SQRT(('Map and Results'!$D$39-'Map and Results'!$D70)^2+('Map and Results'!$E$39-'Map and Results'!$E70)^2))</f>
        <v>133.38787747581858</v>
      </c>
      <c r="T52">
        <f ca="1">IF('Map and Results'!$B$40=0,0,SQRT(('Map and Results'!$D$40-'Map and Results'!$D70)^2+('Map and Results'!$E$40-'Map and Results'!$E70)^2))</f>
        <v>148.65740238561185</v>
      </c>
      <c r="U52">
        <f ca="1">IF('Map and Results'!$B$41=0,0,SQRT(('Map and Results'!$D$41-'Map and Results'!$D70)^2+('Map and Results'!$E$41-'Map and Results'!$E70)^2))</f>
        <v>194.51336527911957</v>
      </c>
      <c r="V52">
        <f ca="1">IF('Map and Results'!$B$42=0,0,SQRT(('Map and Results'!$D$42-'Map and Results'!$D70)^2+('Map and Results'!$E$42-'Map and Results'!$E70)^2))</f>
        <v>155.42704554238964</v>
      </c>
      <c r="W52">
        <f ca="1">IF('Map and Results'!$B$43=0,0,SQRT(('Map and Results'!$D$43-'Map and Results'!$D70)^2+('Map and Results'!$E$43-'Map and Results'!$E70)^2))</f>
        <v>137.8710213419279</v>
      </c>
      <c r="X52">
        <f ca="1">IF('Map and Results'!$B$44=0,0,SQRT(('Map and Results'!$D$44-'Map and Results'!$D70)^2+('Map and Results'!$E$44-'Map and Results'!$E70)^2))</f>
        <v>265.95470676202672</v>
      </c>
      <c r="Y52">
        <f ca="1">IF('Map and Results'!$B$45=0,0,SQRT(('Map and Results'!$D$45-'Map and Results'!$D70)^2+('Map and Results'!$E$45-'Map and Results'!$E70)^2))</f>
        <v>167.24100912031886</v>
      </c>
      <c r="Z52">
        <f ca="1">IF('Map and Results'!$B$46=0,0,SQRT(('Map and Results'!$D$46-'Map and Results'!$D70)^2+('Map and Results'!$E$46-'Map and Results'!$E70)^2))</f>
        <v>210.32245459027914</v>
      </c>
      <c r="AA52">
        <f ca="1">IF('Map and Results'!$B$47=0,0,SQRT(('Map and Results'!$D$47-'Map and Results'!$D70)^2+('Map and Results'!$E$47-'Map and Results'!$E70)^2))</f>
        <v>236.12506497869572</v>
      </c>
      <c r="AB52">
        <f ca="1">IF('Map and Results'!$B$48=0,0,SQRT(('Map and Results'!$D$48-'Map and Results'!$D70)^2+('Map and Results'!$E$48-'Map and Results'!$E70)^2))</f>
        <v>0</v>
      </c>
      <c r="AC52">
        <f ca="1">IF('Map and Results'!$B$49=0,0,SQRT(('Map and Results'!$D$49-'Map and Results'!$D70)^2+('Map and Results'!$E$49-'Map and Results'!$E70)^2))</f>
        <v>0</v>
      </c>
      <c r="AD52">
        <f ca="1">IF('Map and Results'!$B$50=0,0,SQRT(('Map and Results'!$D$50-'Map and Results'!$D70)^2+('Map and Results'!$E$50-'Map and Results'!$E70)^2))</f>
        <v>0</v>
      </c>
      <c r="AE52">
        <f ca="1">IF('Map and Results'!$B$51=0,0,SQRT(('Map and Results'!$D$51-'Map and Results'!$D70)^2+('Map and Results'!$E$51-'Map and Results'!$E70)^2))</f>
        <v>0</v>
      </c>
      <c r="AF52">
        <f ca="1">IF('Map and Results'!$B$52=0,0,SQRT(('Map and Results'!$D$52-'Map and Results'!$D70)^2+('Map and Results'!$E$52-'Map and Results'!$E70)^2))</f>
        <v>0</v>
      </c>
      <c r="AG52">
        <f ca="1">IF('Map and Results'!$B$53=0,0,SQRT(('Map and Results'!$D$53-'Map and Results'!$D70)^2+('Map and Results'!$E$53-'Map and Results'!$E70)^2))</f>
        <v>0</v>
      </c>
      <c r="AH52">
        <f ca="1">IF('Map and Results'!$B$54=0,0,SQRT(('Map and Results'!$D$54-'Map and Results'!$D70)^2+('Map and Results'!$E$54-'Map and Results'!$E70)^2))</f>
        <v>0</v>
      </c>
      <c r="AI52">
        <f ca="1">IF('Map and Results'!$B$55=0,0,SQRT(('Map and Results'!$D$55-'Map and Results'!$D70)^2+('Map and Results'!$E$55-'Map and Results'!$E70)^2))</f>
        <v>0</v>
      </c>
      <c r="AJ52">
        <f ca="1">IF('Map and Results'!$B$56=0,0,SQRT(('Map and Results'!$D$56-'Map and Results'!$D70)^2+('Map and Results'!$E$56-'Map and Results'!$E70)^2))</f>
        <v>0</v>
      </c>
      <c r="AK52">
        <f ca="1">IF('Map and Results'!$B$57=0,0,SQRT(('Map and Results'!$D$57-'Map and Results'!$D70)^2+('Map and Results'!$E$57-'Map and Results'!$E70)^2))</f>
        <v>0</v>
      </c>
      <c r="AL52">
        <f ca="1">IF('Map and Results'!$B$58=0,0,SQRT(('Map and Results'!$D$58-'Map and Results'!$D70)^2+('Map and Results'!$E$58-'Map and Results'!$E70)^2))</f>
        <v>0</v>
      </c>
      <c r="AM52">
        <f ca="1">IF('Map and Results'!$B$59=0,0,SQRT(('Map and Results'!$D$59-'Map and Results'!$D70)^2+('Map and Results'!$E$59-'Map and Results'!$E70)^2))</f>
        <v>0</v>
      </c>
      <c r="AN52">
        <f ca="1">IF('Map and Results'!$B$60=0,0,SQRT(('Map and Results'!$D$60-'Map and Results'!$D70)^2+('Map and Results'!$E$60-'Map and Results'!$E70)^2))</f>
        <v>0</v>
      </c>
      <c r="AO52">
        <f ca="1">IF('Map and Results'!$B$61=0,0,SQRT(('Map and Results'!$D$61-'Map and Results'!$D70)^2+('Map and Results'!$E$61-'Map and Results'!$E70)^2))</f>
        <v>0</v>
      </c>
      <c r="AP52">
        <f ca="1">IF('Map and Results'!$B$62=0,0,SQRT(('Map and Results'!$D$62-'Map and Results'!$D70)^2+('Map and Results'!$E$62-'Map and Results'!$E70)^2))</f>
        <v>0</v>
      </c>
      <c r="AQ52">
        <f ca="1">IF('Map and Results'!$B$63=0,0,SQRT(('Map and Results'!$D$63-'Map and Results'!$D70)^2+('Map and Results'!$E$63-'Map and Results'!$E70)^2))</f>
        <v>0</v>
      </c>
      <c r="AR52">
        <f ca="1">IF('Map and Results'!$B$64=0,0,SQRT(('Map and Results'!$D$64-'Map and Results'!$D70)^2+('Map and Results'!$E$64-'Map and Results'!$E70)^2))</f>
        <v>0</v>
      </c>
      <c r="AS52">
        <f ca="1">IF('Map and Results'!$B$65=0,0,SQRT(('Map and Results'!$D$65-'Map and Results'!$D70)^2+('Map and Results'!$E$65-'Map and Results'!$E70)^2))</f>
        <v>0</v>
      </c>
      <c r="AT52">
        <f ca="1">IF('Map and Results'!$B$66=0,0,SQRT(('Map and Results'!$D$66-'Map and Results'!$D70)^2+('Map and Results'!$E$66-'Map and Results'!$E70)^2))</f>
        <v>0</v>
      </c>
      <c r="AU52">
        <f ca="1">IF('Map and Results'!$B$67=0,0,SQRT(('Map and Results'!$D$67-'Map and Results'!$D70)^2+('Map and Results'!$E$67-'Map and Results'!$E70)^2))</f>
        <v>0</v>
      </c>
      <c r="AV52">
        <f ca="1">IF('Map and Results'!$B$68=0,0,SQRT(('Map and Results'!$D$68-'Map and Results'!$D70)^2+('Map and Results'!$E$68-'Map and Results'!$E70)^2))</f>
        <v>0</v>
      </c>
      <c r="AW52">
        <f ca="1">IF('Map and Results'!$B$69=0,0,SQRT(('Map and Results'!$D$69-'Map and Results'!$D70)^2+('Map and Results'!$E$69-'Map and Results'!$E70)^2))</f>
        <v>0</v>
      </c>
      <c r="AX52">
        <f ca="1">IF('Map and Results'!$B$70=0,0,SQRT(('Map and Results'!$D$70-'Map and Results'!$D70)^2+('Map and Results'!$E$70-'Map and Results'!$E70)^2))</f>
        <v>0</v>
      </c>
      <c r="AY52">
        <f ca="1">IF('Map and Results'!$B$71=0,0,SQRT(('Map and Results'!$D$71-'Map and Results'!$D70)^2+('Map and Results'!$E$71-'Map and Results'!$E70)^2))</f>
        <v>0</v>
      </c>
      <c r="AZ52">
        <f ca="1">IF('Map and Results'!$B$72=0,0,SQRT(('Map and Results'!$D$72-'Map and Results'!$D70)^2+('Map and Results'!$E$72-'Map and Results'!$E70)^2))</f>
        <v>0</v>
      </c>
    </row>
    <row r="53" spans="2:52">
      <c r="B53" s="7">
        <v>49</v>
      </c>
      <c r="C53">
        <f ca="1">IF('Map and Results'!$B$23=0,0,SQRT(('Map and Results'!$D$23-'Map and Results'!D71)^2+('Map and Results'!$E$23-'Map and Results'!E71)^2))</f>
        <v>56.018240785912887</v>
      </c>
      <c r="D53">
        <f ca="1">IF('Map and Results'!$B$24=0,0,SQRT(('Map and Results'!$D$24-'Map and Results'!D71)^2+('Map and Results'!$E$24-'Map and Results'!E71)^2))</f>
        <v>170.9373258167424</v>
      </c>
      <c r="E53">
        <f ca="1">IF('Map and Results'!$B$25=0,0,SQRT(('Map and Results'!$D$25-'Map and Results'!D71)^2+('Map and Results'!$E$25-'Map and Results'!E71)^2))</f>
        <v>231.99366813239141</v>
      </c>
      <c r="F53">
        <f ca="1">IF('Map and Results'!$B$26=0,0,SQRT(('Map and Results'!$D$26-'Map and Results'!D71)^2+('Map and Results'!$E$26-'Map and Results'!E71)^2))</f>
        <v>146.96567421495078</v>
      </c>
      <c r="G53">
        <f ca="1">IF('Map and Results'!$B$27=0,0,SQRT(('Map and Results'!$D$27-'Map and Results'!$D71)^2+('Map and Results'!$E$27-'Map and Results'!$E71)^2))</f>
        <v>179.2628769052854</v>
      </c>
      <c r="H53">
        <f ca="1">IF('Map and Results'!$B$28=0,0,SQRT(('Map and Results'!$D$28-'Map and Results'!$D71)^2+('Map and Results'!$E$28-'Map and Results'!$E71)^2))</f>
        <v>45.461245965780925</v>
      </c>
      <c r="I53">
        <f ca="1">IF('Map and Results'!$B$29=0,0,SQRT(('Map and Results'!$D$29-'Map and Results'!$D71)^2+('Map and Results'!$E$29-'Map and Results'!$E71)^2))</f>
        <v>26.824655389860652</v>
      </c>
      <c r="J53">
        <f ca="1">IF('Map and Results'!$B$30=0,0,SQRT(('Map and Results'!$D$30-'Map and Results'!$D71)^2+('Map and Results'!$E$30-'Map and Results'!$E71)^2))</f>
        <v>211.13743497475016</v>
      </c>
      <c r="K53">
        <f ca="1">IF('Map and Results'!$B$31=0,0,SQRT(('Map and Results'!$D$31-'Map and Results'!$D71)^2+('Map and Results'!$E$31-'Map and Results'!$E71)^2))</f>
        <v>44.568064700933824</v>
      </c>
      <c r="L53">
        <f ca="1">IF('Map and Results'!$B$32=0,0,SQRT(('Map and Results'!$D$32-'Map and Results'!$D71)^2+('Map and Results'!$E$32-'Map and Results'!$E71)^2))</f>
        <v>91.004755814281154</v>
      </c>
      <c r="M53">
        <f ca="1">IF('Map and Results'!$B$33=0,0,SQRT(('Map and Results'!$D$33-'Map and Results'!$D71)^2+('Map and Results'!$E$33-'Map and Results'!$E71)^2))</f>
        <v>177.92130554770259</v>
      </c>
      <c r="N53">
        <f ca="1">IF('Map and Results'!$B$34=0,0,SQRT(('Map and Results'!$D$34-'Map and Results'!$D71)^2+('Map and Results'!$E$34-'Map and Results'!$E71)^2))</f>
        <v>96.092876998208709</v>
      </c>
      <c r="O53">
        <f ca="1">IF('Map and Results'!$B$35=0,0,SQRT(('Map and Results'!$D$35-'Map and Results'!$D71)^2+('Map and Results'!$E$35-'Map and Results'!$E71)^2))</f>
        <v>124.60306319741204</v>
      </c>
      <c r="P53">
        <f ca="1">IF('Map and Results'!$B$36=0,0,SQRT(('Map and Results'!$D$36-'Map and Results'!$D71)^2+('Map and Results'!$E$36-'Map and Results'!$E71)^2))</f>
        <v>92.40565172416801</v>
      </c>
      <c r="Q53">
        <f ca="1">IF('Map and Results'!$B$37=0,0,SQRT(('Map and Results'!$D$37-'Map and Results'!$D71)^2+('Map and Results'!$E$37-'Map and Results'!$E71)^2))</f>
        <v>45.312869153339598</v>
      </c>
      <c r="R53">
        <f ca="1">IF('Map and Results'!$B$38=0,0,SQRT(('Map and Results'!$D$38-'Map and Results'!$D71)^2+('Map and Results'!$E$38-'Map and Results'!$E71)^2))</f>
        <v>51.381560658618568</v>
      </c>
      <c r="S53">
        <f ca="1">IF('Map and Results'!$B$39=0,0,SQRT(('Map and Results'!$D$39-'Map and Results'!$D71)^2+('Map and Results'!$E$39-'Map and Results'!$E71)^2))</f>
        <v>110.51071541135644</v>
      </c>
      <c r="T53">
        <f ca="1">IF('Map and Results'!$B$40=0,0,SQRT(('Map and Results'!$D$40-'Map and Results'!$D71)^2+('Map and Results'!$E$40-'Map and Results'!$E71)^2))</f>
        <v>143.99791976740838</v>
      </c>
      <c r="U53">
        <f ca="1">IF('Map and Results'!$B$41=0,0,SQRT(('Map and Results'!$D$41-'Map and Results'!$D71)^2+('Map and Results'!$E$41-'Map and Results'!$E71)^2))</f>
        <v>126.36633442464118</v>
      </c>
      <c r="V53">
        <f ca="1">IF('Map and Results'!$B$42=0,0,SQRT(('Map and Results'!$D$42-'Map and Results'!$D71)^2+('Map and Results'!$E$42-'Map and Results'!$E71)^2))</f>
        <v>130.93442558311958</v>
      </c>
      <c r="W53">
        <f ca="1">IF('Map and Results'!$B$43=0,0,SQRT(('Map and Results'!$D$43-'Map and Results'!$D71)^2+('Map and Results'!$E$43-'Map and Results'!$E71)^2))</f>
        <v>151.99138925353813</v>
      </c>
      <c r="X53">
        <f ca="1">IF('Map and Results'!$B$44=0,0,SQRT(('Map and Results'!$D$44-'Map and Results'!$D71)^2+('Map and Results'!$E$44-'Map and Results'!$E71)^2))</f>
        <v>42.483894823557314</v>
      </c>
      <c r="Y53">
        <f ca="1">IF('Map and Results'!$B$45=0,0,SQRT(('Map and Results'!$D$45-'Map and Results'!$D71)^2+('Map and Results'!$E$45-'Map and Results'!$E71)^2))</f>
        <v>113.06483634863606</v>
      </c>
      <c r="Z53">
        <f ca="1">IF('Map and Results'!$B$46=0,0,SQRT(('Map and Results'!$D$46-'Map and Results'!$D71)^2+('Map and Results'!$E$46-'Map and Results'!$E71)^2))</f>
        <v>46.682625095744335</v>
      </c>
      <c r="AA53">
        <f ca="1">IF('Map and Results'!$B$47=0,0,SQRT(('Map and Results'!$D$47-'Map and Results'!$D71)^2+('Map and Results'!$E$47-'Map and Results'!$E71)^2))</f>
        <v>217.23713491909825</v>
      </c>
      <c r="AB53">
        <f ca="1">IF('Map and Results'!$B$48=0,0,SQRT(('Map and Results'!$D$48-'Map and Results'!$D71)^2+('Map and Results'!$E$48-'Map and Results'!$E71)^2))</f>
        <v>0</v>
      </c>
      <c r="AC53">
        <f ca="1">IF('Map and Results'!$B$49=0,0,SQRT(('Map and Results'!$D$49-'Map and Results'!$D71)^2+('Map and Results'!$E$49-'Map and Results'!$E71)^2))</f>
        <v>0</v>
      </c>
      <c r="AD53">
        <f ca="1">IF('Map and Results'!$B$50=0,0,SQRT(('Map and Results'!$D$50-'Map and Results'!$D71)^2+('Map and Results'!$E$50-'Map and Results'!$E71)^2))</f>
        <v>0</v>
      </c>
      <c r="AE53">
        <f ca="1">IF('Map and Results'!$B$51=0,0,SQRT(('Map and Results'!$D$51-'Map and Results'!$D71)^2+('Map and Results'!$E$51-'Map and Results'!$E71)^2))</f>
        <v>0</v>
      </c>
      <c r="AF53">
        <f ca="1">IF('Map and Results'!$B$52=0,0,SQRT(('Map and Results'!$D$52-'Map and Results'!$D71)^2+('Map and Results'!$E$52-'Map and Results'!$E71)^2))</f>
        <v>0</v>
      </c>
      <c r="AG53">
        <f ca="1">IF('Map and Results'!$B$53=0,0,SQRT(('Map and Results'!$D$53-'Map and Results'!$D71)^2+('Map and Results'!$E$53-'Map and Results'!$E71)^2))</f>
        <v>0</v>
      </c>
      <c r="AH53">
        <f ca="1">IF('Map and Results'!$B$54=0,0,SQRT(('Map and Results'!$D$54-'Map and Results'!$D71)^2+('Map and Results'!$E$54-'Map and Results'!$E71)^2))</f>
        <v>0</v>
      </c>
      <c r="AI53">
        <f ca="1">IF('Map and Results'!$B$55=0,0,SQRT(('Map and Results'!$D$55-'Map and Results'!$D71)^2+('Map and Results'!$E$55-'Map and Results'!$E71)^2))</f>
        <v>0</v>
      </c>
      <c r="AJ53">
        <f ca="1">IF('Map and Results'!$B$56=0,0,SQRT(('Map and Results'!$D$56-'Map and Results'!$D71)^2+('Map and Results'!$E$56-'Map and Results'!$E71)^2))</f>
        <v>0</v>
      </c>
      <c r="AK53">
        <f ca="1">IF('Map and Results'!$B$57=0,0,SQRT(('Map and Results'!$D$57-'Map and Results'!$D71)^2+('Map and Results'!$E$57-'Map and Results'!$E71)^2))</f>
        <v>0</v>
      </c>
      <c r="AL53">
        <f ca="1">IF('Map and Results'!$B$58=0,0,SQRT(('Map and Results'!$D$58-'Map and Results'!$D71)^2+('Map and Results'!$E$58-'Map and Results'!$E71)^2))</f>
        <v>0</v>
      </c>
      <c r="AM53">
        <f ca="1">IF('Map and Results'!$B$59=0,0,SQRT(('Map and Results'!$D$59-'Map and Results'!$D71)^2+('Map and Results'!$E$59-'Map and Results'!$E71)^2))</f>
        <v>0</v>
      </c>
      <c r="AN53">
        <f ca="1">IF('Map and Results'!$B$60=0,0,SQRT(('Map and Results'!$D$60-'Map and Results'!$D71)^2+('Map and Results'!$E$60-'Map and Results'!$E71)^2))</f>
        <v>0</v>
      </c>
      <c r="AO53">
        <f ca="1">IF('Map and Results'!$B$61=0,0,SQRT(('Map and Results'!$D$61-'Map and Results'!$D71)^2+('Map and Results'!$E$61-'Map and Results'!$E71)^2))</f>
        <v>0</v>
      </c>
      <c r="AP53">
        <f ca="1">IF('Map and Results'!$B$62=0,0,SQRT(('Map and Results'!$D$62-'Map and Results'!$D71)^2+('Map and Results'!$E$62-'Map and Results'!$E71)^2))</f>
        <v>0</v>
      </c>
      <c r="AQ53">
        <f ca="1">IF('Map and Results'!$B$63=0,0,SQRT(('Map and Results'!$D$63-'Map and Results'!$D71)^2+('Map and Results'!$E$63-'Map and Results'!$E71)^2))</f>
        <v>0</v>
      </c>
      <c r="AR53">
        <f ca="1">IF('Map and Results'!$B$64=0,0,SQRT(('Map and Results'!$D$64-'Map and Results'!$D71)^2+('Map and Results'!$E$64-'Map and Results'!$E71)^2))</f>
        <v>0</v>
      </c>
      <c r="AS53">
        <f ca="1">IF('Map and Results'!$B$65=0,0,SQRT(('Map and Results'!$D$65-'Map and Results'!$D71)^2+('Map and Results'!$E$65-'Map and Results'!$E71)^2))</f>
        <v>0</v>
      </c>
      <c r="AT53">
        <f ca="1">IF('Map and Results'!$B$66=0,0,SQRT(('Map and Results'!$D$66-'Map and Results'!$D71)^2+('Map and Results'!$E$66-'Map and Results'!$E71)^2))</f>
        <v>0</v>
      </c>
      <c r="AU53">
        <f ca="1">IF('Map and Results'!$B$67=0,0,SQRT(('Map and Results'!$D$67-'Map and Results'!$D71)^2+('Map and Results'!$E$67-'Map and Results'!$E71)^2))</f>
        <v>0</v>
      </c>
      <c r="AV53">
        <f ca="1">IF('Map and Results'!$B$68=0,0,SQRT(('Map and Results'!$D$68-'Map and Results'!$D71)^2+('Map and Results'!$E$68-'Map and Results'!$E71)^2))</f>
        <v>0</v>
      </c>
      <c r="AW53">
        <f ca="1">IF('Map and Results'!$B$69=0,0,SQRT(('Map and Results'!$D$69-'Map and Results'!$D71)^2+('Map and Results'!$E$69-'Map and Results'!$E71)^2))</f>
        <v>0</v>
      </c>
      <c r="AX53">
        <f ca="1">IF('Map and Results'!$B$70=0,0,SQRT(('Map and Results'!$D$70-'Map and Results'!$D71)^2+('Map and Results'!$E$70-'Map and Results'!$E71)^2))</f>
        <v>0</v>
      </c>
      <c r="AY53">
        <f ca="1">IF('Map and Results'!$B$71=0,0,SQRT(('Map and Results'!$D$71-'Map and Results'!$D71)^2+('Map and Results'!$E$71-'Map and Results'!$E71)^2))</f>
        <v>0</v>
      </c>
      <c r="AZ53">
        <f ca="1">IF('Map and Results'!$B$72=0,0,SQRT(('Map and Results'!$D$72-'Map and Results'!$D71)^2+('Map and Results'!$E$72-'Map and Results'!$E71)^2))</f>
        <v>0</v>
      </c>
    </row>
    <row r="54" spans="2:52">
      <c r="B54" s="7">
        <v>50</v>
      </c>
      <c r="C54">
        <f ca="1">IF('Map and Results'!$B$23=0,0,SQRT(('Map and Results'!$D$23-'Map and Results'!D72)^2+('Map and Results'!$E$23-'Map and Results'!E72)^2))</f>
        <v>192.40724716326534</v>
      </c>
      <c r="D54">
        <f ca="1">IF('Map and Results'!$B$24=0,0,SQRT(('Map and Results'!$D$24-'Map and Results'!D72)^2+('Map and Results'!$E$24-'Map and Results'!E72)^2))</f>
        <v>134.55137541263613</v>
      </c>
      <c r="E54">
        <f ca="1">IF('Map and Results'!$B$25=0,0,SQRT(('Map and Results'!$D$25-'Map and Results'!D72)^2+('Map and Results'!$E$25-'Map and Results'!E72)^2))</f>
        <v>39.641426684643683</v>
      </c>
      <c r="F54">
        <f ca="1">IF('Map and Results'!$B$26=0,0,SQRT(('Map and Results'!$D$26-'Map and Results'!D72)^2+('Map and Results'!$E$26-'Map and Results'!E72)^2))</f>
        <v>241.33262153049043</v>
      </c>
      <c r="G54">
        <f ca="1">IF('Map and Results'!$B$27=0,0,SQRT(('Map and Results'!$D$27-'Map and Results'!$D72)^2+('Map and Results'!$E$27-'Map and Results'!$E72)^2))</f>
        <v>190.70563369106142</v>
      </c>
      <c r="H54">
        <f ca="1">IF('Map and Results'!$B$28=0,0,SQRT(('Map and Results'!$D$28-'Map and Results'!$D72)^2+('Map and Results'!$E$28-'Map and Results'!$E72)^2))</f>
        <v>244.48300613667209</v>
      </c>
      <c r="I54">
        <f ca="1">IF('Map and Results'!$B$29=0,0,SQRT(('Map and Results'!$D$29-'Map and Results'!$D72)^2+('Map and Results'!$E$29-'Map and Results'!$E72)^2))</f>
        <v>191.25788759502217</v>
      </c>
      <c r="J54">
        <f ca="1">IF('Map and Results'!$B$30=0,0,SQRT(('Map and Results'!$D$30-'Map and Results'!$D72)^2+('Map and Results'!$E$30-'Map and Results'!$E72)^2))</f>
        <v>127.88807591283376</v>
      </c>
      <c r="K54">
        <f ca="1">IF('Map and Results'!$B$31=0,0,SQRT(('Map and Results'!$D$31-'Map and Results'!$D72)^2+('Map and Results'!$E$31-'Map and Results'!$E72)^2))</f>
        <v>221.64944324598412</v>
      </c>
      <c r="L54">
        <f ca="1">IF('Map and Results'!$B$32=0,0,SQRT(('Map and Results'!$D$32-'Map and Results'!$D72)^2+('Map and Results'!$E$32-'Map and Results'!$E72)^2))</f>
        <v>119.42353358922003</v>
      </c>
      <c r="M54">
        <f ca="1">IF('Map and Results'!$B$33=0,0,SQRT(('Map and Results'!$D$33-'Map and Results'!$D72)^2+('Map and Results'!$E$33-'Map and Results'!$E72)^2))</f>
        <v>41.888410767711214</v>
      </c>
      <c r="N54">
        <f ca="1">IF('Map and Results'!$B$34=0,0,SQRT(('Map and Results'!$D$34-'Map and Results'!$D72)^2+('Map and Results'!$E$34-'Map and Results'!$E72)^2))</f>
        <v>196.48069023168941</v>
      </c>
      <c r="O54">
        <f ca="1">IF('Map and Results'!$B$35=0,0,SQRT(('Map and Results'!$D$35-'Map and Results'!$D72)^2+('Map and Results'!$E$35-'Map and Results'!$E72)^2))</f>
        <v>224.66522294491088</v>
      </c>
      <c r="P54">
        <f ca="1">IF('Map and Results'!$B$36=0,0,SQRT(('Map and Results'!$D$36-'Map and Results'!$D72)^2+('Map and Results'!$E$36-'Map and Results'!$E72)^2))</f>
        <v>228.01357201311211</v>
      </c>
      <c r="Q54">
        <f ca="1">IF('Map and Results'!$B$37=0,0,SQRT(('Map and Results'!$D$37-'Map and Results'!$D72)^2+('Map and Results'!$E$37-'Map and Results'!$E72)^2))</f>
        <v>163.5405127206495</v>
      </c>
      <c r="R54">
        <f ca="1">IF('Map and Results'!$B$38=0,0,SQRT(('Map and Results'!$D$38-'Map and Results'!$D72)^2+('Map and Results'!$E$38-'Map and Results'!$E72)^2))</f>
        <v>153.38892806497535</v>
      </c>
      <c r="S54">
        <f ca="1">IF('Map and Results'!$B$39=0,0,SQRT(('Map and Results'!$D$39-'Map and Results'!$D72)^2+('Map and Results'!$E$39-'Map and Results'!$E72)^2))</f>
        <v>139.56430387638869</v>
      </c>
      <c r="T54">
        <f ca="1">IF('Map and Results'!$B$40=0,0,SQRT(('Map and Results'!$D$40-'Map and Results'!$D72)^2+('Map and Results'!$E$40-'Map and Results'!$E72)^2))</f>
        <v>182.42270162376545</v>
      </c>
      <c r="U54">
        <f ca="1">IF('Map and Results'!$B$41=0,0,SQRT(('Map and Results'!$D$41-'Map and Results'!$D72)^2+('Map and Results'!$E$41-'Map and Results'!$E72)^2))</f>
        <v>117.80372192672905</v>
      </c>
      <c r="V54">
        <f ca="1">IF('Map and Results'!$B$42=0,0,SQRT(('Map and Results'!$D$42-'Map and Results'!$D72)^2+('Map and Results'!$E$42-'Map and Results'!$E72)^2))</f>
        <v>182.30806899772637</v>
      </c>
      <c r="W54">
        <f ca="1">IF('Map and Results'!$B$43=0,0,SQRT(('Map and Results'!$D$43-'Map and Results'!$D72)^2+('Map and Results'!$E$43-'Map and Results'!$E72)^2))</f>
        <v>59.941553103688648</v>
      </c>
      <c r="X54">
        <f ca="1">IF('Map and Results'!$B$44=0,0,SQRT(('Map and Results'!$D$44-'Map and Results'!$D72)^2+('Map and Results'!$E$44-'Map and Results'!$E72)^2))</f>
        <v>242.11859385899632</v>
      </c>
      <c r="Y54">
        <f ca="1">IF('Map and Results'!$B$45=0,0,SQRT(('Map and Results'!$D$45-'Map and Results'!$D72)^2+('Map and Results'!$E$45-'Map and Results'!$E72)^2))</f>
        <v>185.00559562835628</v>
      </c>
      <c r="Z54">
        <f ca="1">IF('Map and Results'!$B$46=0,0,SQRT(('Map and Results'!$D$46-'Map and Results'!$D72)^2+('Map and Results'!$E$46-'Map and Results'!$E72)^2))</f>
        <v>197.421031837313</v>
      </c>
      <c r="AA54">
        <f ca="1">IF('Map and Results'!$B$47=0,0,SQRT(('Map and Results'!$D$47-'Map and Results'!$D72)^2+('Map and Results'!$E$47-'Map and Results'!$E72)^2))</f>
        <v>142.74374536717079</v>
      </c>
      <c r="AB54">
        <f ca="1">IF('Map and Results'!$B$48=0,0,SQRT(('Map and Results'!$D$48-'Map and Results'!$D72)^2+('Map and Results'!$E$48-'Map and Results'!$E72)^2))</f>
        <v>0</v>
      </c>
      <c r="AC54">
        <f ca="1">IF('Map and Results'!$B$49=0,0,SQRT(('Map and Results'!$D$49-'Map and Results'!$D72)^2+('Map and Results'!$E$49-'Map and Results'!$E72)^2))</f>
        <v>0</v>
      </c>
      <c r="AD54">
        <f ca="1">IF('Map and Results'!$B$50=0,0,SQRT(('Map and Results'!$D$50-'Map and Results'!$D72)^2+('Map and Results'!$E$50-'Map and Results'!$E72)^2))</f>
        <v>0</v>
      </c>
      <c r="AE54">
        <f ca="1">IF('Map and Results'!$B$51=0,0,SQRT(('Map and Results'!$D$51-'Map and Results'!$D72)^2+('Map and Results'!$E$51-'Map and Results'!$E72)^2))</f>
        <v>0</v>
      </c>
      <c r="AF54">
        <f ca="1">IF('Map and Results'!$B$52=0,0,SQRT(('Map and Results'!$D$52-'Map and Results'!$D72)^2+('Map and Results'!$E$52-'Map and Results'!$E72)^2))</f>
        <v>0</v>
      </c>
      <c r="AG54">
        <f ca="1">IF('Map and Results'!$B$53=0,0,SQRT(('Map and Results'!$D$53-'Map and Results'!$D72)^2+('Map and Results'!$E$53-'Map and Results'!$E72)^2))</f>
        <v>0</v>
      </c>
      <c r="AH54">
        <f ca="1">IF('Map and Results'!$B$54=0,0,SQRT(('Map and Results'!$D$54-'Map and Results'!$D72)^2+('Map and Results'!$E$54-'Map and Results'!$E72)^2))</f>
        <v>0</v>
      </c>
      <c r="AI54">
        <f ca="1">IF('Map and Results'!$B$55=0,0,SQRT(('Map and Results'!$D$55-'Map and Results'!$D72)^2+('Map and Results'!$E$55-'Map and Results'!$E72)^2))</f>
        <v>0</v>
      </c>
      <c r="AJ54">
        <f ca="1">IF('Map and Results'!$B$56=0,0,SQRT(('Map and Results'!$D$56-'Map and Results'!$D72)^2+('Map and Results'!$E$56-'Map and Results'!$E72)^2))</f>
        <v>0</v>
      </c>
      <c r="AK54">
        <f ca="1">IF('Map and Results'!$B$57=0,0,SQRT(('Map and Results'!$D$57-'Map and Results'!$D72)^2+('Map and Results'!$E$57-'Map and Results'!$E72)^2))</f>
        <v>0</v>
      </c>
      <c r="AL54">
        <f ca="1">IF('Map and Results'!$B$58=0,0,SQRT(('Map and Results'!$D$58-'Map and Results'!$D72)^2+('Map and Results'!$E$58-'Map and Results'!$E72)^2))</f>
        <v>0</v>
      </c>
      <c r="AM54">
        <f ca="1">IF('Map and Results'!$B$59=0,0,SQRT(('Map and Results'!$D$59-'Map and Results'!$D72)^2+('Map and Results'!$E$59-'Map and Results'!$E72)^2))</f>
        <v>0</v>
      </c>
      <c r="AN54">
        <f ca="1">IF('Map and Results'!$B$60=0,0,SQRT(('Map and Results'!$D$60-'Map and Results'!$D72)^2+('Map and Results'!$E$60-'Map and Results'!$E72)^2))</f>
        <v>0</v>
      </c>
      <c r="AO54">
        <f ca="1">IF('Map and Results'!$B$61=0,0,SQRT(('Map and Results'!$D$61-'Map and Results'!$D72)^2+('Map and Results'!$E$61-'Map and Results'!$E72)^2))</f>
        <v>0</v>
      </c>
      <c r="AP54">
        <f ca="1">IF('Map and Results'!$B$62=0,0,SQRT(('Map and Results'!$D$62-'Map and Results'!$D72)^2+('Map and Results'!$E$62-'Map and Results'!$E72)^2))</f>
        <v>0</v>
      </c>
      <c r="AQ54">
        <f ca="1">IF('Map and Results'!$B$63=0,0,SQRT(('Map and Results'!$D$63-'Map and Results'!$D72)^2+('Map and Results'!$E$63-'Map and Results'!$E72)^2))</f>
        <v>0</v>
      </c>
      <c r="AR54">
        <f ca="1">IF('Map and Results'!$B$64=0,0,SQRT(('Map and Results'!$D$64-'Map and Results'!$D72)^2+('Map and Results'!$E$64-'Map and Results'!$E72)^2))</f>
        <v>0</v>
      </c>
      <c r="AS54">
        <f ca="1">IF('Map and Results'!$B$65=0,0,SQRT(('Map and Results'!$D$65-'Map and Results'!$D72)^2+('Map and Results'!$E$65-'Map and Results'!$E72)^2))</f>
        <v>0</v>
      </c>
      <c r="AT54">
        <f ca="1">IF('Map and Results'!$B$66=0,0,SQRT(('Map and Results'!$D$66-'Map and Results'!$D72)^2+('Map and Results'!$E$66-'Map and Results'!$E72)^2))</f>
        <v>0</v>
      </c>
      <c r="AU54">
        <f ca="1">IF('Map and Results'!$B$67=0,0,SQRT(('Map and Results'!$D$67-'Map and Results'!$D72)^2+('Map and Results'!$E$67-'Map and Results'!$E72)^2))</f>
        <v>0</v>
      </c>
      <c r="AV54">
        <f ca="1">IF('Map and Results'!$B$68=0,0,SQRT(('Map and Results'!$D$68-'Map and Results'!$D72)^2+('Map and Results'!$E$68-'Map and Results'!$E72)^2))</f>
        <v>0</v>
      </c>
      <c r="AW54">
        <f ca="1">IF('Map and Results'!$B$69=0,0,SQRT(('Map and Results'!$D$69-'Map and Results'!$D72)^2+('Map and Results'!$E$69-'Map and Results'!$E72)^2))</f>
        <v>0</v>
      </c>
      <c r="AX54">
        <f ca="1">IF('Map and Results'!$B$70=0,0,SQRT(('Map and Results'!$D$70-'Map and Results'!$D72)^2+('Map and Results'!$E$70-'Map and Results'!$E72)^2))</f>
        <v>0</v>
      </c>
      <c r="AY54">
        <f ca="1">IF('Map and Results'!$B$71=0,0,SQRT(('Map and Results'!$D$71-'Map and Results'!$D72)^2+('Map and Results'!$E$71-'Map and Results'!$E72)^2))</f>
        <v>0</v>
      </c>
      <c r="AZ54">
        <f ca="1">IF('Map and Results'!$B$72=0,0,SQRT(('Map and Results'!$D$72-'Map and Results'!$D72)^2+('Map and Results'!$E$72-'Map and Results'!$E72)^2))</f>
        <v>0</v>
      </c>
    </row>
  </sheetData>
  <mergeCells count="2">
    <mergeCell ref="C3:H3"/>
    <mergeCell ref="A4:A19"/>
  </mergeCells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codeName="Sheet4" enableFormatConditionsCalculation="0"/>
  <dimension ref="A2:BJ57"/>
  <sheetViews>
    <sheetView topLeftCell="AU1" zoomScale="85" zoomScaleNormal="85" zoomScalePageLayoutView="90" workbookViewId="0">
      <selection activeCell="BB3" sqref="BB3"/>
    </sheetView>
  </sheetViews>
  <sheetFormatPr baseColWidth="10" defaultColWidth="8.75" defaultRowHeight="12.75"/>
  <cols>
    <col min="2" max="2" width="11.875" bestFit="1" customWidth="1"/>
    <col min="3" max="3" width="9.125" customWidth="1"/>
    <col min="58" max="58" width="12.125" bestFit="1" customWidth="1"/>
    <col min="62" max="62" width="12.375" bestFit="1" customWidth="1"/>
  </cols>
  <sheetData>
    <row r="2" spans="1:62">
      <c r="BJ2" s="7" t="s">
        <v>63</v>
      </c>
    </row>
    <row r="3" spans="1:62">
      <c r="A3" s="11" t="s">
        <v>35</v>
      </c>
      <c r="BF3" s="7" t="s">
        <v>98</v>
      </c>
      <c r="BG3" s="80">
        <v>0.01</v>
      </c>
      <c r="BH3" s="80">
        <v>0.2</v>
      </c>
      <c r="BJ3">
        <v>10000000000</v>
      </c>
    </row>
    <row r="4" spans="1:62">
      <c r="A4" s="9" t="s">
        <v>26</v>
      </c>
      <c r="C4" s="97" t="s">
        <v>11</v>
      </c>
      <c r="D4" s="96"/>
      <c r="E4" s="96"/>
      <c r="F4" s="96"/>
      <c r="G4" s="96"/>
      <c r="H4" s="96"/>
    </row>
    <row r="5" spans="1:62" ht="15.75" thickBot="1">
      <c r="A5" s="95" t="s">
        <v>11</v>
      </c>
      <c r="B5" s="7"/>
      <c r="C5" s="7">
        <v>1</v>
      </c>
      <c r="D5" s="7">
        <v>2</v>
      </c>
      <c r="E5" s="7">
        <v>3</v>
      </c>
      <c r="F5" s="7">
        <v>4</v>
      </c>
      <c r="G5" s="7">
        <v>5</v>
      </c>
      <c r="H5" s="7">
        <v>6</v>
      </c>
      <c r="I5" s="7">
        <v>7</v>
      </c>
      <c r="J5" s="7">
        <v>8</v>
      </c>
      <c r="K5" s="7">
        <v>9</v>
      </c>
      <c r="L5" s="7">
        <v>10</v>
      </c>
      <c r="M5" s="7">
        <v>11</v>
      </c>
      <c r="N5" s="7">
        <v>12</v>
      </c>
      <c r="O5" s="7">
        <v>13</v>
      </c>
      <c r="P5" s="7">
        <v>14</v>
      </c>
      <c r="Q5" s="7">
        <v>15</v>
      </c>
      <c r="R5" s="7">
        <v>16</v>
      </c>
      <c r="S5" s="7">
        <v>17</v>
      </c>
      <c r="T5" s="7">
        <v>18</v>
      </c>
      <c r="U5" s="7">
        <v>19</v>
      </c>
      <c r="V5" s="7">
        <v>20</v>
      </c>
      <c r="W5" s="7">
        <v>21</v>
      </c>
      <c r="X5" s="7">
        <v>22</v>
      </c>
      <c r="Y5" s="7">
        <v>23</v>
      </c>
      <c r="Z5" s="7">
        <v>24</v>
      </c>
      <c r="AA5" s="7">
        <v>25</v>
      </c>
      <c r="AB5" s="7">
        <v>26</v>
      </c>
      <c r="AC5" s="7">
        <v>27</v>
      </c>
      <c r="AD5" s="7">
        <v>28</v>
      </c>
      <c r="AE5" s="7">
        <v>29</v>
      </c>
      <c r="AF5" s="7">
        <v>30</v>
      </c>
      <c r="AG5" s="7">
        <v>31</v>
      </c>
      <c r="AH5" s="7">
        <v>32</v>
      </c>
      <c r="AI5" s="7">
        <v>33</v>
      </c>
      <c r="AJ5" s="7">
        <v>34</v>
      </c>
      <c r="AK5" s="7">
        <v>35</v>
      </c>
      <c r="AL5" s="7">
        <v>36</v>
      </c>
      <c r="AM5" s="7">
        <v>37</v>
      </c>
      <c r="AN5" s="7">
        <v>38</v>
      </c>
      <c r="AO5" s="7">
        <v>39</v>
      </c>
      <c r="AP5" s="7">
        <v>40</v>
      </c>
      <c r="AQ5" s="7">
        <v>41</v>
      </c>
      <c r="AR5" s="7">
        <v>42</v>
      </c>
      <c r="AS5" s="7">
        <v>43</v>
      </c>
      <c r="AT5" s="7">
        <v>44</v>
      </c>
      <c r="AU5" s="7">
        <v>45</v>
      </c>
      <c r="AV5" s="7">
        <v>46</v>
      </c>
      <c r="AW5" s="7">
        <v>47</v>
      </c>
      <c r="AX5" s="7">
        <v>48</v>
      </c>
      <c r="AY5" s="7">
        <v>49</v>
      </c>
      <c r="AZ5" s="7">
        <v>50</v>
      </c>
      <c r="BA5" s="26"/>
      <c r="BB5" s="26"/>
      <c r="BC5" s="66" t="s">
        <v>79</v>
      </c>
      <c r="BD5" s="66" t="s">
        <v>11</v>
      </c>
      <c r="BE5" s="66" t="s">
        <v>59</v>
      </c>
      <c r="BF5" s="66"/>
      <c r="BG5" s="66" t="s">
        <v>60</v>
      </c>
      <c r="BH5" s="66" t="s">
        <v>61</v>
      </c>
    </row>
    <row r="6" spans="1:62" ht="15">
      <c r="A6" s="95"/>
      <c r="B6" s="7">
        <v>1</v>
      </c>
      <c r="C6" s="4">
        <f ca="1">IF(TowerDistanceMatrix!C5&lt;=ABS('Map and Results'!$G$23-'Map and Results'!G23),MIN('Map and Results'!H23,'Map and Results'!H22),IF(TowerDistanceMatrix!C5&gt;=('Map and Results'!$G$23+'Map and Results'!G23),0,'Map and Results'!$G$23^2*ACOS((TowerDistanceMatrix!C5^2+'Map and Results'!$G$23^2-'Map and Results'!G23^2)/(2*TowerDistanceMatrix!C5*'Map and Results'!$G$23))+'Map and Results'!G23^2*ACOS((TowerDistanceMatrix!C5^2-'Map and Results'!$G$23^2+'Map and Results'!G23^2)/(2*TowerDistanceMatrix!C5*'Map and Results'!G23))-0.5*SQRT((-TowerDistanceMatrix!C5+'Map and Results'!$G$23+'Map and Results'!G23)*(TowerDistanceMatrix!C5+'Map and Results'!$G$23-'Map and Results'!G23)*(TowerDistanceMatrix!C5-'Map and Results'!$G$23+'Map and Results'!G23)*(TowerDistanceMatrix!C5+'Map and Results'!$G$23+'Map and Results'!G23))))</f>
        <v>1256.6370614359173</v>
      </c>
      <c r="D6">
        <f ca="1">IF(TowerDistanceMatrix!D5&lt;=ABS('Map and Results'!$G$24-'Map and Results'!G23),MIN('Map and Results'!$H$24,'Map and Results'!H23),IF(TowerDistanceMatrix!D5&gt;=('Map and Results'!G23+'Map and Results'!$G$24),0,'Map and Results'!$G$24^2*ACOS((TowerDistanceMatrix!D5^2+'Map and Results'!$G$24^2-'Map and Results'!G23^2)/(2*TowerDistanceMatrix!D5*'Map and Results'!$G$24))+'Map and Results'!G23^2*ACOS((TowerDistanceMatrix!D5^2-'Map and Results'!$G$24^2+'Map and Results'!G23^2)/(2*TowerDistanceMatrix!D5*'Map and Results'!G23))-0.5*SQRT((-TowerDistanceMatrix!D5+'Map and Results'!$G$24+'Map and Results'!G23)*(TowerDistanceMatrix!D5+'Map and Results'!$G$24-'Map and Results'!G23)*(TowerDistanceMatrix!D5-'Map and Results'!$G$24+'Map and Results'!G23)*(TowerDistanceMatrix!D5+'Map and Results'!$G$24+'Map and Results'!G23))))</f>
        <v>0</v>
      </c>
      <c r="E6">
        <f ca="1">IF(TowerDistanceMatrix!E5&lt;=ABS('Map and Results'!$G$25-'Map and Results'!$G23),MIN('Map and Results'!$H$25,'Map and Results'!$H23),IF(TowerDistanceMatrix!E5&gt;=('Map and Results'!$G23+'Map and Results'!$G$25),0,'Map and Results'!$G$25^2*ACOS((TowerDistanceMatrix!E5^2+'Map and Results'!$G$25^2-'Map and Results'!$G23^2)/(2*TowerDistanceMatrix!E5*'Map and Results'!$G$25))+'Map and Results'!$G23^2*ACOS((TowerDistanceMatrix!E5^2-'Map and Results'!$G$25^2+'Map and Results'!$G23^2)/(2*TowerDistanceMatrix!E5*'Map and Results'!$G23))-0.5*SQRT((-TowerDistanceMatrix!E5+'Map and Results'!$G$25+'Map and Results'!$G23)*(TowerDistanceMatrix!E5+'Map and Results'!$G$25-'Map and Results'!$G23)*(TowerDistanceMatrix!E5-'Map and Results'!$G$25+'Map and Results'!$G23)*(TowerDistanceMatrix!E5+'Map and Results'!$G$25+'Map and Results'!$G23))))</f>
        <v>0</v>
      </c>
      <c r="F6">
        <f ca="1">IF(TowerDistanceMatrix!F5&lt;=ABS('Map and Results'!$G$26-'Map and Results'!$G23),MIN('Map and Results'!$H$26,'Map and Results'!$H23),IF(TowerDistanceMatrix!F5&gt;=('Map and Results'!$G23+'Map and Results'!$G$26),0,'Map and Results'!$G$26^2*ACOS((TowerDistanceMatrix!F5^2+'Map and Results'!$G$26^2-'Map and Results'!$G23^2)/(2*TowerDistanceMatrix!F5*'Map and Results'!$G$26))+'Map and Results'!$G23^2*ACOS((TowerDistanceMatrix!F5^2-'Map and Results'!$G$26^2+'Map and Results'!$G23^2)/(2*TowerDistanceMatrix!F5*'Map and Results'!$G23))-0.5*SQRT((-TowerDistanceMatrix!F5+'Map and Results'!$G$26+'Map and Results'!$G23)*(TowerDistanceMatrix!F5+'Map and Results'!$G$26-'Map and Results'!$G23)*(TowerDistanceMatrix!F5-'Map and Results'!$G$26+'Map and Results'!$G23)*(TowerDistanceMatrix!F5+'Map and Results'!$G$26+'Map and Results'!$G23))))</f>
        <v>0</v>
      </c>
      <c r="G6" s="26">
        <f ca="1">IF(TowerDistanceMatrix!G5&lt;=ABS('Map and Results'!$G$27-'Map and Results'!$G23),MIN('Map and Results'!$H$27,'Map and Results'!$H23),IF(TowerDistanceMatrix!G5&gt;=('Map and Results'!$G23+'Map and Results'!$G$27),0,'Map and Results'!$G$27^2*ACOS((TowerDistanceMatrix!G5^2+'Map and Results'!$G$27^2-'Map and Results'!$G23^2)/(2*TowerDistanceMatrix!G5*'Map and Results'!$G$27))+'Map and Results'!$G23^2*ACOS((TowerDistanceMatrix!G5^2-'Map and Results'!$G$27^2+'Map and Results'!$G23^2)/(2*TowerDistanceMatrix!G5*'Map and Results'!$G23))-0.5*SQRT((-TowerDistanceMatrix!G5+'Map and Results'!$G$27+'Map and Results'!$G23)*(TowerDistanceMatrix!G5+'Map and Results'!$G$27-'Map and Results'!$G23)*(TowerDistanceMatrix!G5-'Map and Results'!$G$27+'Map and Results'!$G23)*(TowerDistanceMatrix!G5+'Map and Results'!$G$27+'Map and Results'!$G23))))</f>
        <v>0</v>
      </c>
      <c r="H6" s="26">
        <f ca="1">IF(TowerDistanceMatrix!H5&lt;=ABS('Map and Results'!$G$28-'Map and Results'!$G23),MIN('Map and Results'!$H$28,'Map and Results'!$H23),IF(TowerDistanceMatrix!H5&gt;=('Map and Results'!$G23+'Map and Results'!$G$28),0,'Map and Results'!$G$28^2*ACOS((TowerDistanceMatrix!H5^2+'Map and Results'!$G$28^2-'Map and Results'!$G23^2)/(2*TowerDistanceMatrix!H5*'Map and Results'!$G$28))+'Map and Results'!$G23^2*ACOS((TowerDistanceMatrix!H5^2-'Map and Results'!$G$28^2+'Map and Results'!$G23^2)/(2*TowerDistanceMatrix!H5*'Map and Results'!$G23))-0.5*SQRT((-TowerDistanceMatrix!H5+'Map and Results'!$G$28+'Map and Results'!$G23)*(TowerDistanceMatrix!H5+'Map and Results'!$G$28-'Map and Results'!$G23)*(TowerDistanceMatrix!H5-'Map and Results'!$G$28+'Map and Results'!$G23)*(TowerDistanceMatrix!H5+'Map and Results'!$G$28+'Map and Results'!$G23))))</f>
        <v>0</v>
      </c>
      <c r="I6">
        <f ca="1">IF(TowerDistanceMatrix!I5&lt;=ABS('Map and Results'!$G$29-'Map and Results'!$G23),MIN('Map and Results'!$H$29,'Map and Results'!$H23),IF(TowerDistanceMatrix!I5&gt;=('Map and Results'!$G23+'Map and Results'!$G$29),0,'Map and Results'!$G$29^2*ACOS((TowerDistanceMatrix!I5^2+'Map and Results'!$G$29^2-'Map and Results'!$G23^2)/(2*TowerDistanceMatrix!I5*'Map and Results'!$G$29))+'Map and Results'!$G23^2*ACOS((TowerDistanceMatrix!I5^2-'Map and Results'!$G$29^2+'Map and Results'!$G23^2)/(2*TowerDistanceMatrix!I5*'Map and Results'!$G23))-0.5*SQRT((-TowerDistanceMatrix!I5+'Map and Results'!$G$29+'Map and Results'!$G23)*(TowerDistanceMatrix!I5+'Map and Results'!$G$29-'Map and Results'!$G23)*(TowerDistanceMatrix!I5-'Map and Results'!$G$29+'Map and Results'!$G23)*(TowerDistanceMatrix!I5+'Map and Results'!$G$29+'Map and Results'!$G23))))</f>
        <v>0</v>
      </c>
      <c r="J6">
        <f ca="1">IF(TowerDistanceMatrix!J5&lt;=ABS('Map and Results'!$G$30-'Map and Results'!$G23),MIN('Map and Results'!$H$30,'Map and Results'!$H23),IF(TowerDistanceMatrix!J5&gt;=('Map and Results'!$G23+'Map and Results'!$G$30),0,'Map and Results'!$G$30^2*ACOS((TowerDistanceMatrix!J5^2+'Map and Results'!$G$30^2-'Map and Results'!$G23^2)/(2*TowerDistanceMatrix!J5*'Map and Results'!$G$30))+'Map and Results'!$G23^2*ACOS((TowerDistanceMatrix!J5^2-'Map and Results'!$G$30^2+'Map and Results'!$G23^2)/(2*TowerDistanceMatrix!J5*'Map and Results'!$G23))-0.5*SQRT((-TowerDistanceMatrix!J5+'Map and Results'!$G$30+'Map and Results'!$G23)*(TowerDistanceMatrix!J5+'Map and Results'!$G$30-'Map and Results'!$G23)*(TowerDistanceMatrix!J5-'Map and Results'!$G$30+'Map and Results'!$G23)*(TowerDistanceMatrix!J5+'Map and Results'!$G$30+'Map and Results'!$G23))))</f>
        <v>0</v>
      </c>
      <c r="K6" s="26">
        <f ca="1">IF(TowerDistanceMatrix!K5&lt;=ABS('Map and Results'!$G$31-'Map and Results'!$G23),MIN('Map and Results'!$H$31,'Map and Results'!$H23),IF(TowerDistanceMatrix!K5&gt;=('Map and Results'!$G23+'Map and Results'!$G$31),0,'Map and Results'!$G$31^2*ACOS((TowerDistanceMatrix!K5^2+'Map and Results'!$G$31^2-'Map and Results'!$G23^2)/(2*TowerDistanceMatrix!K5*'Map and Results'!$G$31))+'Map and Results'!$G23^2*ACOS((TowerDistanceMatrix!K5^2-'Map and Results'!$G$31^2+'Map and Results'!$G23^2)/(2*TowerDistanceMatrix!K5*'Map and Results'!$G23))-0.5*SQRT((-TowerDistanceMatrix!K5+'Map and Results'!$G$31+'Map and Results'!$G23)*(TowerDistanceMatrix!K5+'Map and Results'!$G$31-'Map and Results'!$G23)*(TowerDistanceMatrix!K5-'Map and Results'!$G$31+'Map and Results'!$G23)*(TowerDistanceMatrix!K5+'Map and Results'!$G$31+'Map and Results'!$G23))))</f>
        <v>365.40868446976924</v>
      </c>
      <c r="L6" s="26">
        <f ca="1">IF(TowerDistanceMatrix!L5&lt;=ABS('Map and Results'!$G$32-'Map and Results'!$G23),MIN('Map and Results'!$H$32,'Map and Results'!$H23),IF(TowerDistanceMatrix!L5&gt;=('Map and Results'!$G23+'Map and Results'!$G$32),0,'Map and Results'!$G$32^2*ACOS((TowerDistanceMatrix!L5^2+'Map and Results'!$G$32^2-'Map and Results'!$G23^2)/(2*TowerDistanceMatrix!L5*'Map and Results'!$G$32))+'Map and Results'!$G23^2*ACOS((TowerDistanceMatrix!L5^2-'Map and Results'!$G$32^2+'Map and Results'!$G23^2)/(2*TowerDistanceMatrix!L5*'Map and Results'!$G23))-0.5*SQRT((-TowerDistanceMatrix!L5+'Map and Results'!$G$32+'Map and Results'!$G23)*(TowerDistanceMatrix!L5+'Map and Results'!$G$32-'Map and Results'!$G23)*(TowerDistanceMatrix!L5-'Map and Results'!$G$32+'Map and Results'!$G23)*(TowerDistanceMatrix!L5+'Map and Results'!$G$32+'Map and Results'!$G23))))</f>
        <v>0</v>
      </c>
      <c r="M6" s="26">
        <f ca="1">IF(TowerDistanceMatrix!M5&lt;=ABS('Map and Results'!$G$33-'Map and Results'!$G23),MIN('Map and Results'!$H$33,'Map and Results'!$H23),IF(TowerDistanceMatrix!M5&gt;=('Map and Results'!$G23+'Map and Results'!$G$33),0,'Map and Results'!$G$33^2*ACOS((TowerDistanceMatrix!M5^2+'Map and Results'!$G$33^2-'Map and Results'!$G23^2)/(2*TowerDistanceMatrix!M5*'Map and Results'!$G$33))+'Map and Results'!$G23^2*ACOS((TowerDistanceMatrix!M5^2-'Map and Results'!$G$33^2+'Map and Results'!$G23^2)/(2*TowerDistanceMatrix!M5*'Map and Results'!$G23))-0.5*SQRT((-TowerDistanceMatrix!M5+'Map and Results'!$G$33+'Map and Results'!$G23)*(TowerDistanceMatrix!M5+'Map and Results'!$G$33-'Map and Results'!$G23)*(TowerDistanceMatrix!M5-'Map and Results'!$G$33+'Map and Results'!$G23)*(TowerDistanceMatrix!M5+'Map and Results'!$G$33+'Map and Results'!$G23))))</f>
        <v>0</v>
      </c>
      <c r="N6" s="26">
        <f ca="1">IF(TowerDistanceMatrix!N5&lt;=ABS('Map and Results'!$G$34-'Map and Results'!$G23),MIN('Map and Results'!$H$34,'Map and Results'!$H23),IF(TowerDistanceMatrix!N5&gt;=('Map and Results'!$G23+'Map and Results'!$G$34),0,'Map and Results'!$G$34^2*ACOS((TowerDistanceMatrix!N5^2+'Map and Results'!$G$34^2-'Map and Results'!$G23^2)/(2*TowerDistanceMatrix!N5*'Map and Results'!$G$34))+'Map and Results'!$G23^2*ACOS((TowerDistanceMatrix!N5^2-'Map and Results'!$G$34^2+'Map and Results'!$G23^2)/(2*TowerDistanceMatrix!N5*'Map and Results'!$G23))-0.5*SQRT((-TowerDistanceMatrix!N5+'Map and Results'!$G$34+'Map and Results'!$G23)*(TowerDistanceMatrix!N5+'Map and Results'!$G$34-'Map and Results'!$G23)*(TowerDistanceMatrix!N5-'Map and Results'!$G$34+'Map and Results'!$G23)*(TowerDistanceMatrix!N5+'Map and Results'!$G$34+'Map and Results'!$G23))))</f>
        <v>0</v>
      </c>
      <c r="O6" s="26">
        <f ca="1">IF(TowerDistanceMatrix!O5&lt;=ABS('Map and Results'!$G$35-'Map and Results'!$G23),MIN('Map and Results'!$H$35,'Map and Results'!$H23),IF(TowerDistanceMatrix!O5&gt;=('Map and Results'!$G23+'Map and Results'!$G$35),0,'Map and Results'!$G$35^2*ACOS((TowerDistanceMatrix!O5^2+'Map and Results'!$G$35^2-'Map and Results'!$G23^2)/(2*TowerDistanceMatrix!O5*'Map and Results'!$G$35))+'Map and Results'!$G23^2*ACOS((TowerDistanceMatrix!O5^2-'Map and Results'!$G$35^2+'Map and Results'!$G23^2)/(2*TowerDistanceMatrix!O5*'Map and Results'!$G23))-0.5*SQRT((-TowerDistanceMatrix!O5+'Map and Results'!$G$35+'Map and Results'!$G23)*(TowerDistanceMatrix!O5+'Map and Results'!$G$35-'Map and Results'!$G23)*(TowerDistanceMatrix!O5-'Map and Results'!$G$35+'Map and Results'!$G23)*(TowerDistanceMatrix!O5+'Map and Results'!$G$35+'Map and Results'!$G23))))</f>
        <v>0</v>
      </c>
      <c r="P6" s="26">
        <f ca="1">IF(TowerDistanceMatrix!P5&lt;=ABS('Map and Results'!$G$36-'Map and Results'!$G23),MIN('Map and Results'!$H$36,'Map and Results'!$H23),IF(TowerDistanceMatrix!P5&gt;=('Map and Results'!$G23+'Map and Results'!$G$36),0,'Map and Results'!$G$36^2*ACOS((TowerDistanceMatrix!P5^2+'Map and Results'!$G$36^2-'Map and Results'!$G23^2)/(2*TowerDistanceMatrix!P5*'Map and Results'!$G$36))+'Map and Results'!$G23^2*ACOS((TowerDistanceMatrix!P5^2-'Map and Results'!$G$36^2+'Map and Results'!$G23^2)/(2*TowerDistanceMatrix!P5*'Map and Results'!$G23))-0.5*SQRT((-TowerDistanceMatrix!P5+'Map and Results'!$G$36+'Map and Results'!$G23)*(TowerDistanceMatrix!P5+'Map and Results'!$G$36-'Map and Results'!$G23)*(TowerDistanceMatrix!P5-'Map and Results'!$G$36+'Map and Results'!$G23)*(TowerDistanceMatrix!P5+'Map and Results'!$G$36+'Map and Results'!$G23))))</f>
        <v>0</v>
      </c>
      <c r="Q6" s="26">
        <f ca="1">IF(TowerDistanceMatrix!Q5&lt;=ABS('Map and Results'!$G$37-'Map and Results'!$G23),MIN('Map and Results'!$H$37,'Map and Results'!$H23),IF(TowerDistanceMatrix!Q5&gt;=('Map and Results'!$G23+'Map and Results'!$G$37),0,'Map and Results'!$G$37^2*ACOS((TowerDistanceMatrix!Q5^2+'Map and Results'!$G$37^2-'Map and Results'!$G23^2)/(2*TowerDistanceMatrix!Q5*'Map and Results'!$G$37))+'Map and Results'!$G23^2*ACOS((TowerDistanceMatrix!Q5^2-'Map and Results'!$G$37^2+'Map and Results'!$G23^2)/(2*TowerDistanceMatrix!Q5*'Map and Results'!$G23))-0.5*SQRT((-TowerDistanceMatrix!Q5+'Map and Results'!$G$37+'Map and Results'!$G23)*(TowerDistanceMatrix!Q5+'Map and Results'!$G$37-'Map and Results'!$G23)*(TowerDistanceMatrix!Q5-'Map and Results'!$G$37+'Map and Results'!$G23)*(TowerDistanceMatrix!Q5+'Map and Results'!$G$37+'Map and Results'!$G23))))</f>
        <v>4.279518287205434</v>
      </c>
      <c r="R6" s="26">
        <f ca="1">IF(TowerDistanceMatrix!R5&lt;=ABS('Map and Results'!$G$38-'Map and Results'!$G23),MIN('Map and Results'!$H$38,'Map and Results'!$H23),IF(TowerDistanceMatrix!R5&gt;=('Map and Results'!$G23+'Map and Results'!$G$38),0,'Map and Results'!$G$38^2*ACOS((TowerDistanceMatrix!R5^2+'Map and Results'!$G$38^2-'Map and Results'!$G23^2)/(2*TowerDistanceMatrix!R5*'Map and Results'!$G$38))+'Map and Results'!$G23^2*ACOS((TowerDistanceMatrix!R5^2-'Map and Results'!$G$38^2+'Map and Results'!$G23^2)/(2*TowerDistanceMatrix!R5*'Map and Results'!$G23))-0.5*SQRT((-TowerDistanceMatrix!R5+'Map and Results'!$G$38+'Map and Results'!$G23)*(TowerDistanceMatrix!R5+'Map and Results'!$G$38-'Map and Results'!$G23)*(TowerDistanceMatrix!R5-'Map and Results'!$G$38+'Map and Results'!$G23)*(TowerDistanceMatrix!R5+'Map and Results'!$G$38+'Map and Results'!$G23))))</f>
        <v>0</v>
      </c>
      <c r="S6" s="26">
        <f ca="1">IF(TowerDistanceMatrix!S5&lt;=ABS('Map and Results'!$G$39-'Map and Results'!$G23),MIN('Map and Results'!$H$39,'Map and Results'!$H23),IF(TowerDistanceMatrix!S5&gt;=('Map and Results'!$G23+'Map and Results'!$G$39),0,'Map and Results'!$G$39^2*ACOS((TowerDistanceMatrix!S5^2+'Map and Results'!$G$39^2-'Map and Results'!$G23^2)/(2*TowerDistanceMatrix!S5*'Map and Results'!$G$39))+'Map and Results'!$G23^2*ACOS((TowerDistanceMatrix!S5^2-'Map and Results'!$G$39^2+'Map and Results'!$G23^2)/(2*TowerDistanceMatrix!S5*'Map and Results'!$G23))-0.5*SQRT((-TowerDistanceMatrix!S5+'Map and Results'!$G$39+'Map and Results'!$G23)*(TowerDistanceMatrix!S5+'Map and Results'!$G$39-'Map and Results'!$G23)*(TowerDistanceMatrix!S5-'Map and Results'!$G$39+'Map and Results'!$G23)*(TowerDistanceMatrix!S5+'Map and Results'!$G$39+'Map and Results'!$G23))))</f>
        <v>0</v>
      </c>
      <c r="T6" s="26">
        <f ca="1">IF(TowerDistanceMatrix!T5&lt;=ABS('Map and Results'!$G$40-'Map and Results'!$G23),MIN('Map and Results'!$H$40,'Map and Results'!$H23),IF(TowerDistanceMatrix!T5&gt;=('Map and Results'!$G23+'Map and Results'!$G$40),0,'Map and Results'!$G$40^2*ACOS((TowerDistanceMatrix!T5^2+'Map and Results'!$G$40^2-'Map and Results'!$G23^2)/(2*TowerDistanceMatrix!T5*'Map and Results'!$G$40))+'Map and Results'!$G23^2*ACOS((TowerDistanceMatrix!T5^2-'Map and Results'!$G$40^2+'Map and Results'!$G23^2)/(2*TowerDistanceMatrix!T5*'Map and Results'!$G23))-0.5*SQRT((-TowerDistanceMatrix!T5+'Map and Results'!$G$40+'Map and Results'!$G23)*(TowerDistanceMatrix!T5+'Map and Results'!$G$40-'Map and Results'!$G23)*(TowerDistanceMatrix!T5-'Map and Results'!$G$40+'Map and Results'!$G23)*(TowerDistanceMatrix!T5+'Map and Results'!$G$40+'Map and Results'!$G23))))</f>
        <v>0</v>
      </c>
      <c r="U6" s="26">
        <f ca="1">IF(TowerDistanceMatrix!U5&lt;=ABS('Map and Results'!$G$41-'Map and Results'!$G23),MIN('Map and Results'!$H$41,'Map and Results'!$H23),IF(TowerDistanceMatrix!U5&gt;=('Map and Results'!$G23+'Map and Results'!$G$41),0,'Map and Results'!$G$41^2*ACOS((TowerDistanceMatrix!U5^2+'Map and Results'!$G$41^2-'Map and Results'!$G23^2)/(2*TowerDistanceMatrix!U5*'Map and Results'!$G$41))+'Map and Results'!$G23^2*ACOS((TowerDistanceMatrix!U5^2-'Map and Results'!$G$41^2+'Map and Results'!$G23^2)/(2*TowerDistanceMatrix!U5*'Map and Results'!$G23))-0.5*SQRT((-TowerDistanceMatrix!U5+'Map and Results'!$G$41+'Map and Results'!$G23)*(TowerDistanceMatrix!U5+'Map and Results'!$G$41-'Map and Results'!$G23)*(TowerDistanceMatrix!U5-'Map and Results'!$G$41+'Map and Results'!$G23)*(TowerDistanceMatrix!U5+'Map and Results'!$G$41+'Map and Results'!$G23))))</f>
        <v>0</v>
      </c>
      <c r="V6" s="26">
        <f ca="1">IF(TowerDistanceMatrix!V5&lt;=ABS('Map and Results'!$G$42-'Map and Results'!$G23),MIN('Map and Results'!$H$42,'Map and Results'!$H23),IF(TowerDistanceMatrix!V5&gt;=('Map and Results'!$G23+'Map and Results'!$G$42),0,'Map and Results'!$G$42^2*ACOS((TowerDistanceMatrix!V5^2+'Map and Results'!$G$42^2-'Map and Results'!$G23^2)/(2*TowerDistanceMatrix!V5*'Map and Results'!$G$42))+'Map and Results'!$G23^2*ACOS((TowerDistanceMatrix!V5^2-'Map and Results'!$G$42^2+'Map and Results'!$G23^2)/(2*TowerDistanceMatrix!V5*'Map and Results'!$G23))-0.5*SQRT((-TowerDistanceMatrix!V5+'Map and Results'!$G$42+'Map and Results'!$G23)*(TowerDistanceMatrix!V5+'Map and Results'!$G$42-'Map and Results'!$G23)*(TowerDistanceMatrix!V5-'Map and Results'!$G$42+'Map and Results'!$G23)*(TowerDistanceMatrix!V5+'Map and Results'!$G$42+'Map and Results'!$G23))))</f>
        <v>0</v>
      </c>
      <c r="W6" s="26">
        <f ca="1">IF(TowerDistanceMatrix!W5&lt;=ABS('Map and Results'!$G$43-'Map and Results'!$G23),MIN('Map and Results'!$H$43,'Map and Results'!$H23),IF(TowerDistanceMatrix!W5&gt;=('Map and Results'!$G23+'Map and Results'!$G$43),0,'Map and Results'!$G$43^2*ACOS((TowerDistanceMatrix!W5^2+'Map and Results'!$G$43^2-'Map and Results'!$G23^2)/(2*TowerDistanceMatrix!W5*'Map and Results'!$G$43))+'Map and Results'!$G23^2*ACOS((TowerDistanceMatrix!W5^2-'Map and Results'!$G$43^2+'Map and Results'!$G23^2)/(2*TowerDistanceMatrix!W5*'Map and Results'!$G23))-0.5*SQRT((-TowerDistanceMatrix!W5+'Map and Results'!$G$43+'Map and Results'!$G23)*(TowerDistanceMatrix!W5+'Map and Results'!$G$43-'Map and Results'!$G23)*(TowerDistanceMatrix!W5-'Map and Results'!$G$43+'Map and Results'!$G23)*(TowerDistanceMatrix!W5+'Map and Results'!$G$43+'Map and Results'!$G23))))</f>
        <v>0</v>
      </c>
      <c r="X6" s="26">
        <f ca="1">IF(TowerDistanceMatrix!X5&lt;=ABS('Map and Results'!$G$44-'Map and Results'!$G23),MIN('Map and Results'!$H$44,'Map and Results'!$H23),IF(TowerDistanceMatrix!X5&gt;=('Map and Results'!$G23+'Map and Results'!$G$44),0,'Map and Results'!$G$44^2*ACOS((TowerDistanceMatrix!X5^2+'Map and Results'!$G$44^2-'Map and Results'!$G23^2)/(2*TowerDistanceMatrix!X5*'Map and Results'!$G$44))+'Map and Results'!$G23^2*ACOS((TowerDistanceMatrix!X5^2-'Map and Results'!$G$44^2+'Map and Results'!$G23^2)/(2*TowerDistanceMatrix!X5*'Map and Results'!$G23))-0.5*SQRT((-TowerDistanceMatrix!X5+'Map and Results'!$G$44+'Map and Results'!$G23)*(TowerDistanceMatrix!X5+'Map and Results'!$G$44-'Map and Results'!$G23)*(TowerDistanceMatrix!X5-'Map and Results'!$G$44+'Map and Results'!$G23)*(TowerDistanceMatrix!X5+'Map and Results'!$G$44+'Map and Results'!$G23))))</f>
        <v>0</v>
      </c>
      <c r="Y6" s="26">
        <f ca="1">IF(TowerDistanceMatrix!Y5&lt;=ABS('Map and Results'!$G$45-'Map and Results'!$G23),MIN('Map and Results'!$H$45,'Map and Results'!$H23),IF(TowerDistanceMatrix!Y5&gt;=('Map and Results'!$G23+'Map and Results'!$G$45),0,'Map and Results'!$G$45^2*ACOS((TowerDistanceMatrix!Y5^2+'Map and Results'!$G$45^2-'Map and Results'!$G23^2)/(2*TowerDistanceMatrix!Y5*'Map and Results'!$G$45))+'Map and Results'!$G23^2*ACOS((TowerDistanceMatrix!Y5^2-'Map and Results'!$G$45^2+'Map and Results'!$G23^2)/(2*TowerDistanceMatrix!Y5*'Map and Results'!$G23))-0.5*SQRT((-TowerDistanceMatrix!Y5+'Map and Results'!$G$45+'Map and Results'!$G23)*(TowerDistanceMatrix!Y5+'Map and Results'!$G$45-'Map and Results'!$G23)*(TowerDistanceMatrix!Y5-'Map and Results'!$G$45+'Map and Results'!$G23)*(TowerDistanceMatrix!Y5+'Map and Results'!$G$45+'Map and Results'!$G23))))</f>
        <v>0</v>
      </c>
      <c r="Z6" s="26">
        <f ca="1">IF(TowerDistanceMatrix!Z5&lt;=ABS('Map and Results'!$G$46-'Map and Results'!$G23),MIN('Map and Results'!$H$46,'Map and Results'!$H23),IF(TowerDistanceMatrix!Z5&gt;=('Map and Results'!$G23+'Map and Results'!$G$46),0,'Map and Results'!$G$46^2*ACOS((TowerDistanceMatrix!Z5^2+'Map and Results'!$G$46^2-'Map and Results'!$G23^2)/(2*TowerDistanceMatrix!Z5*'Map and Results'!$G$46))+'Map and Results'!$G23^2*ACOS((TowerDistanceMatrix!Z5^2-'Map and Results'!$G$46^2+'Map and Results'!$G23^2)/(2*TowerDistanceMatrix!Z5*'Map and Results'!$G23))-0.5*SQRT((-TowerDistanceMatrix!Z5+'Map and Results'!$G$46+'Map and Results'!$G23)*(TowerDistanceMatrix!Z5+'Map and Results'!$G$46-'Map and Results'!$G23)*(TowerDistanceMatrix!Z5-'Map and Results'!$G$46+'Map and Results'!$G23)*(TowerDistanceMatrix!Z5+'Map and Results'!$G$46+'Map and Results'!$G23))))</f>
        <v>1250.7561146798805</v>
      </c>
      <c r="AA6" s="26">
        <f ca="1">IF(TowerDistanceMatrix!AA5&lt;=ABS('Map and Results'!$G$47-'Map and Results'!$G23),MIN('Map and Results'!$H$47,'Map and Results'!$H23),IF(TowerDistanceMatrix!AA5&gt;=('Map and Results'!$G23+'Map and Results'!$G$47),0,'Map and Results'!$G$47^2*ACOS((TowerDistanceMatrix!AA5^2+'Map and Results'!$G$47^2-'Map and Results'!$G23^2)/(2*TowerDistanceMatrix!AA5*'Map and Results'!$G$47))+'Map and Results'!$G23^2*ACOS((TowerDistanceMatrix!AA5^2-'Map and Results'!$G$47^2+'Map and Results'!$G23^2)/(2*TowerDistanceMatrix!AA5*'Map and Results'!$G23))-0.5*SQRT((-TowerDistanceMatrix!AA5+'Map and Results'!$G$47+'Map and Results'!$G23)*(TowerDistanceMatrix!AA5+'Map and Results'!$G$47-'Map and Results'!$G23)*(TowerDistanceMatrix!AA5-'Map and Results'!$G$47+'Map and Results'!$G23)*(TowerDistanceMatrix!AA5+'Map and Results'!$G$47+'Map and Results'!$G23))))</f>
        <v>0</v>
      </c>
      <c r="AB6" s="26">
        <f ca="1">IF(TowerDistanceMatrix!AB5&lt;=ABS('Map and Results'!$G$48-'Map and Results'!$G23),MIN('Map and Results'!$H$48,'Map and Results'!$H23),IF(TowerDistanceMatrix!AB5&gt;=('Map and Results'!$G23+'Map and Results'!$G$48),0,'Map and Results'!$G$48^2*ACOS((TowerDistanceMatrix!AB5^2+'Map and Results'!$G$48^2-'Map and Results'!$G23^2)/(2*TowerDistanceMatrix!AB5*'Map and Results'!$G$48))+'Map and Results'!$G23^2*ACOS((TowerDistanceMatrix!AB5^2-'Map and Results'!$G$48^2+'Map and Results'!$G23^2)/(2*TowerDistanceMatrix!AB5*'Map and Results'!$G23))-0.5*SQRT((-TowerDistanceMatrix!AB5+'Map and Results'!$G$48+'Map and Results'!$G23)*(TowerDistanceMatrix!AB5+'Map and Results'!$G$48-'Map and Results'!$G23)*(TowerDistanceMatrix!AB5-'Map and Results'!$G$48+'Map and Results'!$G23)*(TowerDistanceMatrix!AB5+'Map and Results'!$G$48+'Map and Results'!$G23))))</f>
        <v>0</v>
      </c>
      <c r="AC6" s="26">
        <f ca="1">IF(TowerDistanceMatrix!AC5&lt;=ABS('Map and Results'!$G$49-'Map and Results'!$G23),MIN('Map and Results'!$H$49,'Map and Results'!$H23),IF(TowerDistanceMatrix!AC5&gt;=('Map and Results'!$G23+'Map and Results'!$G$49),0,'Map and Results'!$G$49^2*ACOS((TowerDistanceMatrix!AC5^2+'Map and Results'!$G$49^2-'Map and Results'!$G23^2)/(2*TowerDistanceMatrix!AC5*'Map and Results'!$G$49))+'Map and Results'!$G23^2*ACOS((TowerDistanceMatrix!AC5^2-'Map and Results'!$G$49^2+'Map and Results'!$G23^2)/(2*TowerDistanceMatrix!AC5*'Map and Results'!$G23))-0.5*SQRT((-TowerDistanceMatrix!AC5+'Map and Results'!$G$49+'Map and Results'!$G23)*(TowerDistanceMatrix!AC5+'Map and Results'!$G$49-'Map and Results'!$G23)*(TowerDistanceMatrix!AC5-'Map and Results'!$G$49+'Map and Results'!$G23)*(TowerDistanceMatrix!AC5+'Map and Results'!$G$49+'Map and Results'!$G23))))</f>
        <v>0</v>
      </c>
      <c r="AD6" s="26">
        <f ca="1">IF(TowerDistanceMatrix!AD5&lt;=ABS('Map and Results'!$G$50-'Map and Results'!$G23),MIN('Map and Results'!$H$50,'Map and Results'!$H23),IF(TowerDistanceMatrix!AD5&gt;=('Map and Results'!$G23+'Map and Results'!$G$50),0,'Map and Results'!$G$50^2*ACOS((TowerDistanceMatrix!AD5^2+'Map and Results'!$G$50^2-'Map and Results'!$G23^2)/(2*TowerDistanceMatrix!AD5*'Map and Results'!$G$50))+'Map and Results'!$G23^2*ACOS((TowerDistanceMatrix!AD5^2-'Map and Results'!$G$50^2+'Map and Results'!$G23^2)/(2*TowerDistanceMatrix!AD5*'Map and Results'!$G23))-0.5*SQRT((-TowerDistanceMatrix!AD5+'Map and Results'!$G$50+'Map and Results'!$G23)*(TowerDistanceMatrix!AD5+'Map and Results'!$G$50-'Map and Results'!$G23)*(TowerDistanceMatrix!AD5-'Map and Results'!$G$50+'Map and Results'!$G23)*(TowerDistanceMatrix!AD5+'Map and Results'!$G$50+'Map and Results'!$G23))))</f>
        <v>0</v>
      </c>
      <c r="AE6" s="26">
        <f ca="1">IF(TowerDistanceMatrix!AE5&lt;=ABS('Map and Results'!$G$51-'Map and Results'!$G23),MIN('Map and Results'!$H$51,'Map and Results'!$H23),IF(TowerDistanceMatrix!AE5&gt;=('Map and Results'!$G23+'Map and Results'!$G$51),0,'Map and Results'!$G$51^2*ACOS((TowerDistanceMatrix!AE5^2+'Map and Results'!$G$51^2-'Map and Results'!$G23^2)/(2*TowerDistanceMatrix!AE5*'Map and Results'!$G$51))+'Map and Results'!$G23^2*ACOS((TowerDistanceMatrix!AE5^2-'Map and Results'!$G$51^2+'Map and Results'!$G23^2)/(2*TowerDistanceMatrix!AE5*'Map and Results'!$G23))-0.5*SQRT((-TowerDistanceMatrix!AE5+'Map and Results'!$G$51+'Map and Results'!$G23)*(TowerDistanceMatrix!AE5+'Map and Results'!$G$51-'Map and Results'!$G23)*(TowerDistanceMatrix!AE5-'Map and Results'!$G$51+'Map and Results'!$G23)*(TowerDistanceMatrix!AE5+'Map and Results'!$G$51+'Map and Results'!$G23))))</f>
        <v>0</v>
      </c>
      <c r="AF6" s="26">
        <f ca="1">IF(TowerDistanceMatrix!AF5&lt;=ABS('Map and Results'!$G$52-'Map and Results'!$G23),MIN('Map and Results'!$H$52,'Map and Results'!$H23),IF(TowerDistanceMatrix!AF5&gt;=('Map and Results'!$G23+'Map and Results'!$G$52),0,'Map and Results'!$G$52^2*ACOS((TowerDistanceMatrix!AF5^2+'Map and Results'!$G$52^2-'Map and Results'!$G23^2)/(2*TowerDistanceMatrix!AF5*'Map and Results'!$G$52))+'Map and Results'!$G23^2*ACOS((TowerDistanceMatrix!AF5^2-'Map and Results'!$G$52^2+'Map and Results'!$G23^2)/(2*TowerDistanceMatrix!AF5*'Map and Results'!$G23))-0.5*SQRT((-TowerDistanceMatrix!AF5+'Map and Results'!$G$52+'Map and Results'!$G23)*(TowerDistanceMatrix!AF5+'Map and Results'!$G$52-'Map and Results'!$G23)*(TowerDistanceMatrix!AF5-'Map and Results'!$G$52+'Map and Results'!$G23)*(TowerDistanceMatrix!AF5+'Map and Results'!$G$52+'Map and Results'!$G23))))</f>
        <v>0</v>
      </c>
      <c r="AG6" s="26">
        <f ca="1">IF(TowerDistanceMatrix!AG5&lt;=ABS('Map and Results'!$G$53-'Map and Results'!$G23),MIN('Map and Results'!$H$53,'Map and Results'!$H23),IF(TowerDistanceMatrix!AG5&gt;=('Map and Results'!$G23+'Map and Results'!$G$53),0,'Map and Results'!$G$53^2*ACOS((TowerDistanceMatrix!AG5^2+'Map and Results'!$G$53^2-'Map and Results'!$G23^2)/(2*TowerDistanceMatrix!AG5*'Map and Results'!$G$53))+'Map and Results'!$G23^2*ACOS((TowerDistanceMatrix!AG5^2-'Map and Results'!$G$53^2+'Map and Results'!$G23^2)/(2*TowerDistanceMatrix!AG5*'Map and Results'!$G23))-0.5*SQRT((-TowerDistanceMatrix!AG5+'Map and Results'!$G$53+'Map and Results'!$G23)*(TowerDistanceMatrix!AG5+'Map and Results'!$G$53-'Map and Results'!$G23)*(TowerDistanceMatrix!AG5-'Map and Results'!$G$53+'Map and Results'!$G23)*(TowerDistanceMatrix!AG5+'Map and Results'!$G$53+'Map and Results'!$G23))))</f>
        <v>0</v>
      </c>
      <c r="AH6" s="26">
        <f ca="1">IF(TowerDistanceMatrix!AH5&lt;=ABS('Map and Results'!$G$54-'Map and Results'!$G23),MIN('Map and Results'!$H$54,'Map and Results'!$H23),IF(TowerDistanceMatrix!AH5&gt;=('Map and Results'!$G23+'Map and Results'!$G$54),0,'Map and Results'!$G$54^2*ACOS((TowerDistanceMatrix!AH5^2+'Map and Results'!$G$54^2-'Map and Results'!$G23^2)/(2*TowerDistanceMatrix!AH5*'Map and Results'!$G$54))+'Map and Results'!$G23^2*ACOS((TowerDistanceMatrix!AH5^2-'Map and Results'!$G$54^2+'Map and Results'!$G23^2)/(2*TowerDistanceMatrix!AH5*'Map and Results'!$G23))-0.5*SQRT((-TowerDistanceMatrix!AH5+'Map and Results'!$G$54+'Map and Results'!$G23)*(TowerDistanceMatrix!AH5+'Map and Results'!$G$54-'Map and Results'!$G23)*(TowerDistanceMatrix!AH5-'Map and Results'!$G$54+'Map and Results'!$G23)*(TowerDistanceMatrix!AH5+'Map and Results'!$G$54+'Map and Results'!$G23))))</f>
        <v>0</v>
      </c>
      <c r="AI6" s="26">
        <f ca="1">IF(TowerDistanceMatrix!AI5&lt;=ABS('Map and Results'!$G$55-'Map and Results'!$G23),MIN('Map and Results'!$H$55,'Map and Results'!$H23),IF(TowerDistanceMatrix!AI5&gt;=('Map and Results'!$G23+'Map and Results'!$G$55),0,'Map and Results'!$G$55^2*ACOS((TowerDistanceMatrix!AI5^2+'Map and Results'!$G$55^2-'Map and Results'!$G23^2)/(2*TowerDistanceMatrix!AI5*'Map and Results'!$G$55))+'Map and Results'!$G23^2*ACOS((TowerDistanceMatrix!AI5^2-'Map and Results'!$G$55^2+'Map and Results'!$G23^2)/(2*TowerDistanceMatrix!AI5*'Map and Results'!$G23))-0.5*SQRT((-TowerDistanceMatrix!AI5+'Map and Results'!$G$55+'Map and Results'!$G23)*(TowerDistanceMatrix!AI5+'Map and Results'!$G$55-'Map and Results'!$G23)*(TowerDistanceMatrix!AI5-'Map and Results'!$G$55+'Map and Results'!$G23)*(TowerDistanceMatrix!AI5+'Map and Results'!$G$55+'Map and Results'!$G23))))</f>
        <v>0</v>
      </c>
      <c r="AJ6" s="26">
        <f ca="1">IF(TowerDistanceMatrix!AJ5&lt;=ABS('Map and Results'!$G$56-'Map and Results'!$G23),MIN('Map and Results'!$H$56,'Map and Results'!$H23),IF(TowerDistanceMatrix!AJ5&gt;=('Map and Results'!$G23+'Map and Results'!$G$56),0,'Map and Results'!$G$56^2*ACOS((TowerDistanceMatrix!AJ5^2+'Map and Results'!$G$56^2-'Map and Results'!$G23^2)/(2*TowerDistanceMatrix!AJ5*'Map and Results'!$G$56))+'Map and Results'!$G23^2*ACOS((TowerDistanceMatrix!AJ5^2-'Map and Results'!$G$56^2+'Map and Results'!$G23^2)/(2*TowerDistanceMatrix!AJ5*'Map and Results'!$G23))-0.5*SQRT((-TowerDistanceMatrix!AJ5+'Map and Results'!$G$56+'Map and Results'!$G23)*(TowerDistanceMatrix!AJ5+'Map and Results'!$G$56-'Map and Results'!$G23)*(TowerDistanceMatrix!AJ5-'Map and Results'!$G$56+'Map and Results'!$G23)*(TowerDistanceMatrix!AJ5+'Map and Results'!$G$56+'Map and Results'!$G23))))</f>
        <v>0</v>
      </c>
      <c r="AK6" s="26">
        <f ca="1">IF(TowerDistanceMatrix!AK5&lt;=ABS('Map and Results'!$G$57-'Map and Results'!$G23),MIN('Map and Results'!$H$57,'Map and Results'!$H23),IF(TowerDistanceMatrix!AK5&gt;=('Map and Results'!$G23+'Map and Results'!$G$57),0,'Map and Results'!$G$57^2*ACOS((TowerDistanceMatrix!AK5^2+'Map and Results'!$G$57^2-'Map and Results'!$G23^2)/(2*TowerDistanceMatrix!AK5*'Map and Results'!$G$57))+'Map and Results'!$G23^2*ACOS((TowerDistanceMatrix!AK5^2-'Map and Results'!$G$57^2+'Map and Results'!$G23^2)/(2*TowerDistanceMatrix!AK5*'Map and Results'!$G23))-0.5*SQRT((-TowerDistanceMatrix!AK5+'Map and Results'!$G$57+'Map and Results'!$G23)*(TowerDistanceMatrix!AK5+'Map and Results'!$G$57-'Map and Results'!$G23)*(TowerDistanceMatrix!AK5-'Map and Results'!$G$57+'Map and Results'!$G23)*(TowerDistanceMatrix!AK5+'Map and Results'!$G$57+'Map and Results'!$G23))))</f>
        <v>0</v>
      </c>
      <c r="AL6" s="26">
        <f ca="1">IF(TowerDistanceMatrix!AL5&lt;=ABS('Map and Results'!$G$58-'Map and Results'!$G23),MIN('Map and Results'!$H$58,'Map and Results'!$H23),IF(TowerDistanceMatrix!AL5&gt;=('Map and Results'!$G23+'Map and Results'!$G$58),0,'Map and Results'!$G$58^2*ACOS((TowerDistanceMatrix!AL5^2+'Map and Results'!$G$58^2-'Map and Results'!$G23^2)/(2*TowerDistanceMatrix!AL5*'Map and Results'!$G$58))+'Map and Results'!$G23^2*ACOS((TowerDistanceMatrix!AL5^2-'Map and Results'!$G$58^2+'Map and Results'!$G23^2)/(2*TowerDistanceMatrix!AL5*'Map and Results'!$G23))-0.5*SQRT((-TowerDistanceMatrix!AL5+'Map and Results'!$G$58+'Map and Results'!$G23)*(TowerDistanceMatrix!AL5+'Map and Results'!$G$58-'Map and Results'!$G23)*(TowerDistanceMatrix!AL5-'Map and Results'!$G$58+'Map and Results'!$G23)*(TowerDistanceMatrix!AL5+'Map and Results'!$G$58+'Map and Results'!$G23))))</f>
        <v>0</v>
      </c>
      <c r="AM6" s="26">
        <f ca="1">IF(TowerDistanceMatrix!AM5&lt;=ABS('Map and Results'!$G$59-'Map and Results'!$G23),MIN('Map and Results'!$H$59,'Map and Results'!$H23),IF(TowerDistanceMatrix!AM5&gt;=('Map and Results'!$G23+'Map and Results'!$G$59),0,'Map and Results'!$G$59^2*ACOS((TowerDistanceMatrix!AM5^2+'Map and Results'!$G$59^2-'Map and Results'!$G23^2)/(2*TowerDistanceMatrix!AM5*'Map and Results'!$G$59))+'Map and Results'!$G23^2*ACOS((TowerDistanceMatrix!AM5^2-'Map and Results'!$G$59^2+'Map and Results'!$G23^2)/(2*TowerDistanceMatrix!AM5*'Map and Results'!$G23))-0.5*SQRT((-TowerDistanceMatrix!AM5+'Map and Results'!$G$59+'Map and Results'!$G23)*(TowerDistanceMatrix!AM5+'Map and Results'!$G$59-'Map and Results'!$G23)*(TowerDistanceMatrix!AM5-'Map and Results'!$G$59+'Map and Results'!$G23)*(TowerDistanceMatrix!AM5+'Map and Results'!$G$59+'Map and Results'!$G23))))</f>
        <v>0</v>
      </c>
      <c r="AN6" s="26">
        <f ca="1">IF(TowerDistanceMatrix!AN5&lt;=ABS('Map and Results'!$G$60-'Map and Results'!$G23),MIN('Map and Results'!$H$60,'Map and Results'!$H23),IF(TowerDistanceMatrix!AN5&gt;=('Map and Results'!$G23+'Map and Results'!$G$60),0,'Map and Results'!$G$60^2*ACOS((TowerDistanceMatrix!AN5^2+'Map and Results'!$G$60^2-'Map and Results'!$G23^2)/(2*TowerDistanceMatrix!AN5*'Map and Results'!$G$60))+'Map and Results'!$G23^2*ACOS((TowerDistanceMatrix!AN5^2-'Map and Results'!$G$60^2+'Map and Results'!$G23^2)/(2*TowerDistanceMatrix!AN5*'Map and Results'!$G23))-0.5*SQRT((-TowerDistanceMatrix!AN5+'Map and Results'!$G$60+'Map and Results'!$G23)*(TowerDistanceMatrix!AN5+'Map and Results'!$G$60-'Map and Results'!$G23)*(TowerDistanceMatrix!AN5-'Map and Results'!$G$60+'Map and Results'!$G23)*(TowerDistanceMatrix!AN5+'Map and Results'!$G$60+'Map and Results'!$G23))))</f>
        <v>0</v>
      </c>
      <c r="AO6" s="26">
        <f ca="1">IF(TowerDistanceMatrix!AO5&lt;=ABS('Map and Results'!$G$61-'Map and Results'!$G23),MIN('Map and Results'!$H$61,'Map and Results'!$H23),IF(TowerDistanceMatrix!AO5&gt;=('Map and Results'!$G23+'Map and Results'!$G$61),0,'Map and Results'!$G$61^2*ACOS((TowerDistanceMatrix!AO5^2+'Map and Results'!$G$61^2-'Map and Results'!$G23^2)/(2*TowerDistanceMatrix!AO5*'Map and Results'!$G$61))+'Map and Results'!$G23^2*ACOS((TowerDistanceMatrix!AO5^2-'Map and Results'!$G$61^2+'Map and Results'!$G23^2)/(2*TowerDistanceMatrix!AO5*'Map and Results'!$G23))-0.5*SQRT((-TowerDistanceMatrix!AO5+'Map and Results'!$G$61+'Map and Results'!$G23)*(TowerDistanceMatrix!AO5+'Map and Results'!$G$61-'Map and Results'!$G23)*(TowerDistanceMatrix!AO5-'Map and Results'!$G$61+'Map and Results'!$G23)*(TowerDistanceMatrix!AO5+'Map and Results'!$G$61+'Map and Results'!$G23))))</f>
        <v>0</v>
      </c>
      <c r="AP6" s="26">
        <f ca="1">IF(TowerDistanceMatrix!AP5&lt;=ABS('Map and Results'!$G$62-'Map and Results'!$G23),MIN('Map and Results'!$H$62,'Map and Results'!$H23),IF(TowerDistanceMatrix!AP5&gt;=('Map and Results'!$G23+'Map and Results'!$G$62),0,'Map and Results'!$G$62^2*ACOS((TowerDistanceMatrix!AP5^2+'Map and Results'!$G$62^2-'Map and Results'!$G23^2)/(2*TowerDistanceMatrix!AP5*'Map and Results'!$G$62))+'Map and Results'!$G23^2*ACOS((TowerDistanceMatrix!AP5^2-'Map and Results'!$G$62^2+'Map and Results'!$G23^2)/(2*TowerDistanceMatrix!AP5*'Map and Results'!$G23))-0.5*SQRT((-TowerDistanceMatrix!AP5+'Map and Results'!$G$62+'Map and Results'!$G23)*(TowerDistanceMatrix!AP5+'Map and Results'!$G$62-'Map and Results'!$G23)*(TowerDistanceMatrix!AP5-'Map and Results'!$G$62+'Map and Results'!$G23)*(TowerDistanceMatrix!AP5+'Map and Results'!$G$62+'Map and Results'!$G23))))</f>
        <v>0</v>
      </c>
      <c r="AQ6" s="26">
        <f ca="1">IF(TowerDistanceMatrix!AQ5&lt;=ABS('Map and Results'!$G$63-'Map and Results'!$G23),MIN('Map and Results'!$H$63,'Map and Results'!$H23),IF(TowerDistanceMatrix!AQ5&gt;=('Map and Results'!$G23+'Map and Results'!$G$63),0,'Map and Results'!$G$63^2*ACOS((TowerDistanceMatrix!AQ5^2+'Map and Results'!$G$63^2-'Map and Results'!$G23^2)/(2*TowerDistanceMatrix!AQ5*'Map and Results'!$G$63))+'Map and Results'!$G23^2*ACOS((TowerDistanceMatrix!AQ5^2-'Map and Results'!$G$63^2+'Map and Results'!$G23^2)/(2*TowerDistanceMatrix!AQ5*'Map and Results'!$G23))-0.5*SQRT((-TowerDistanceMatrix!AQ5+'Map and Results'!$G$63+'Map and Results'!$G23)*(TowerDistanceMatrix!AQ5+'Map and Results'!$G$63-'Map and Results'!$G23)*(TowerDistanceMatrix!AQ5-'Map and Results'!$G$63+'Map and Results'!$G23)*(TowerDistanceMatrix!AQ5+'Map and Results'!$G$63+'Map and Results'!$G23))))</f>
        <v>0</v>
      </c>
      <c r="AR6" s="26">
        <f ca="1">IF(TowerDistanceMatrix!AR5&lt;=ABS('Map and Results'!$G$64-'Map and Results'!$G23),MIN('Map and Results'!$H$64,'Map and Results'!$H23),IF(TowerDistanceMatrix!AR5&gt;=('Map and Results'!$G23+'Map and Results'!$G$64),0,'Map and Results'!$G$64^2*ACOS((TowerDistanceMatrix!AR5^2+'Map and Results'!$G$64^2-'Map and Results'!$G23^2)/(2*TowerDistanceMatrix!AR5*'Map and Results'!$G$64))+'Map and Results'!$G23^2*ACOS((TowerDistanceMatrix!AR5^2-'Map and Results'!$G$64^2+'Map and Results'!$G23^2)/(2*TowerDistanceMatrix!AR5*'Map and Results'!$G23))-0.5*SQRT((-TowerDistanceMatrix!AR5+'Map and Results'!$G$64+'Map and Results'!$G23)*(TowerDistanceMatrix!AR5+'Map and Results'!$G$64-'Map and Results'!$G23)*(TowerDistanceMatrix!AR5-'Map and Results'!$G$64+'Map and Results'!$G23)*(TowerDistanceMatrix!AR5+'Map and Results'!$G$64+'Map and Results'!$G23))))</f>
        <v>0</v>
      </c>
      <c r="AS6" s="26">
        <f ca="1">IF(TowerDistanceMatrix!AS5&lt;=ABS('Map and Results'!$G$65-'Map and Results'!$G23),MIN('Map and Results'!$H$65,'Map and Results'!$H23),IF(TowerDistanceMatrix!AS5&gt;=('Map and Results'!$G23+'Map and Results'!$G$65),0,'Map and Results'!$G$65^2*ACOS((TowerDistanceMatrix!AS5^2+'Map and Results'!$G$65^2-'Map and Results'!$G23^2)/(2*TowerDistanceMatrix!AS5*'Map and Results'!$G$65))+'Map and Results'!$G23^2*ACOS((TowerDistanceMatrix!AS5^2-'Map and Results'!$G$65^2+'Map and Results'!$G23^2)/(2*TowerDistanceMatrix!AS5*'Map and Results'!$G23))-0.5*SQRT((-TowerDistanceMatrix!AS5+'Map and Results'!$G$65+'Map and Results'!$G23)*(TowerDistanceMatrix!AS5+'Map and Results'!$G$65-'Map and Results'!$G23)*(TowerDistanceMatrix!AS5-'Map and Results'!$G$65+'Map and Results'!$G23)*(TowerDistanceMatrix!AS5+'Map and Results'!$G$65+'Map and Results'!$G23))))</f>
        <v>0</v>
      </c>
      <c r="AT6" s="26">
        <f ca="1">IF(TowerDistanceMatrix!AT5&lt;=ABS('Map and Results'!$G$66-'Map and Results'!$G23),MIN('Map and Results'!$H$66,'Map and Results'!$H23),IF(TowerDistanceMatrix!AT5&gt;=('Map and Results'!$G23+'Map and Results'!$G$66),0,'Map and Results'!$G$66^2*ACOS((TowerDistanceMatrix!AT5^2+'Map and Results'!$G$66^2-'Map and Results'!$G23^2)/(2*TowerDistanceMatrix!AT5*'Map and Results'!$G$66))+'Map and Results'!$G23^2*ACOS((TowerDistanceMatrix!AT5^2-'Map and Results'!$G$66^2+'Map and Results'!$G23^2)/(2*TowerDistanceMatrix!AT5*'Map and Results'!$G23))-0.5*SQRT((-TowerDistanceMatrix!AT5+'Map and Results'!$G$66+'Map and Results'!$G23)*(TowerDistanceMatrix!AT5+'Map and Results'!$G$66-'Map and Results'!$G23)*(TowerDistanceMatrix!AT5-'Map and Results'!$G$66+'Map and Results'!$G23)*(TowerDistanceMatrix!AT5+'Map and Results'!$G$66+'Map and Results'!$G23))))</f>
        <v>0</v>
      </c>
      <c r="AU6" s="26">
        <f ca="1">IF(TowerDistanceMatrix!AU5&lt;=ABS('Map and Results'!$G$67-'Map and Results'!$G23),MIN('Map and Results'!$H$67,'Map and Results'!$H23),IF(TowerDistanceMatrix!AU5&gt;=('Map and Results'!$G23+'Map and Results'!$G$67),0,'Map and Results'!$G$67^2*ACOS((TowerDistanceMatrix!AU5^2+'Map and Results'!$G$67^2-'Map and Results'!$G23^2)/(2*TowerDistanceMatrix!AU5*'Map and Results'!$G$67))+'Map and Results'!$G23^2*ACOS((TowerDistanceMatrix!AU5^2-'Map and Results'!$G$67^2+'Map and Results'!$G23^2)/(2*TowerDistanceMatrix!AU5*'Map and Results'!$G23))-0.5*SQRT((-TowerDistanceMatrix!AU5+'Map and Results'!$G$67+'Map and Results'!$G23)*(TowerDistanceMatrix!AU5+'Map and Results'!$G$67-'Map and Results'!$G23)*(TowerDistanceMatrix!AU5-'Map and Results'!$G$67+'Map and Results'!$G23)*(TowerDistanceMatrix!AU5+'Map and Results'!$G$67+'Map and Results'!$G23))))</f>
        <v>0</v>
      </c>
      <c r="AV6" s="26">
        <f ca="1">IF(TowerDistanceMatrix!AV5&lt;=ABS('Map and Results'!$G$68-'Map and Results'!$G23),MIN('Map and Results'!$H$68,'Map and Results'!$H23),IF(TowerDistanceMatrix!AV5&gt;=('Map and Results'!$G23+'Map and Results'!$G$68),0,'Map and Results'!$G$68^2*ACOS((TowerDistanceMatrix!AV5^2+'Map and Results'!$G$68^2-'Map and Results'!$G23^2)/(2*TowerDistanceMatrix!AV5*'Map and Results'!$G$68))+'Map and Results'!$G23^2*ACOS((TowerDistanceMatrix!AV5^2-'Map and Results'!$G$68^2+'Map and Results'!$G23^2)/(2*TowerDistanceMatrix!AV5*'Map and Results'!$G23))-0.5*SQRT((-TowerDistanceMatrix!AV5+'Map and Results'!$G$68+'Map and Results'!$G23)*(TowerDistanceMatrix!AV5+'Map and Results'!$G$68-'Map and Results'!$G23)*(TowerDistanceMatrix!AV5-'Map and Results'!$G$68+'Map and Results'!$G23)*(TowerDistanceMatrix!AV5+'Map and Results'!$G$68+'Map and Results'!$G23))))</f>
        <v>0</v>
      </c>
      <c r="AW6" s="26">
        <f ca="1">IF(TowerDistanceMatrix!AW5&lt;=ABS('Map and Results'!$G$69-'Map and Results'!$G23),MIN('Map and Results'!$H$69,'Map and Results'!$H23),IF(TowerDistanceMatrix!AW5&gt;=('Map and Results'!$G23+'Map and Results'!$G$69),0,'Map and Results'!$G$69^2*ACOS((TowerDistanceMatrix!AW5^2+'Map and Results'!$G$69^2-'Map and Results'!$G23^2)/(2*TowerDistanceMatrix!AW5*'Map and Results'!$G$69))+'Map and Results'!$G23^2*ACOS((TowerDistanceMatrix!AW5^2-'Map and Results'!$G$69^2+'Map and Results'!$G23^2)/(2*TowerDistanceMatrix!AW5*'Map and Results'!$G23))-0.5*SQRT((-TowerDistanceMatrix!AW5+'Map and Results'!$G$69+'Map and Results'!$G23)*(TowerDistanceMatrix!AW5+'Map and Results'!$G$69-'Map and Results'!$G23)*(TowerDistanceMatrix!AW5-'Map and Results'!$G$69+'Map and Results'!$G23)*(TowerDistanceMatrix!AW5+'Map and Results'!$G$69+'Map and Results'!$G23))))</f>
        <v>0</v>
      </c>
      <c r="AX6" s="26">
        <f ca="1">IF(TowerDistanceMatrix!AX5&lt;=ABS('Map and Results'!$G$70-'Map and Results'!$G23),MIN('Map and Results'!$H$70,'Map and Results'!$H23),IF(TowerDistanceMatrix!AX5&gt;=('Map and Results'!$G23+'Map and Results'!$G$70),0,'Map and Results'!$G$70^2*ACOS((TowerDistanceMatrix!AX5^2+'Map and Results'!$G$70^2-'Map and Results'!$G23^2)/(2*TowerDistanceMatrix!AX5*'Map and Results'!$G$70))+'Map and Results'!$G23^2*ACOS((TowerDistanceMatrix!AX5^2-'Map and Results'!$G$70^2+'Map and Results'!$G23^2)/(2*TowerDistanceMatrix!AX5*'Map and Results'!$G23))-0.5*SQRT((-TowerDistanceMatrix!AX5+'Map and Results'!$G$70+'Map and Results'!$G23)*(TowerDistanceMatrix!AX5+'Map and Results'!$G$70-'Map and Results'!$G23)*(TowerDistanceMatrix!AX5-'Map and Results'!$G$70+'Map and Results'!$G23)*(TowerDistanceMatrix!AX5+'Map and Results'!$G$70+'Map and Results'!$G23))))</f>
        <v>0</v>
      </c>
      <c r="AY6" s="26">
        <f ca="1">IF(TowerDistanceMatrix!AY5&lt;=ABS('Map and Results'!$G$71-'Map and Results'!$G23),MIN('Map and Results'!$H$71,'Map and Results'!$H23),IF(TowerDistanceMatrix!AY5&gt;=('Map and Results'!$G23+'Map and Results'!$G$71),0,'Map and Results'!$G$71^2*ACOS((TowerDistanceMatrix!AY5^2+'Map and Results'!$G$71^2-'Map and Results'!$G23^2)/(2*TowerDistanceMatrix!AY5*'Map and Results'!$G$71))+'Map and Results'!$G23^2*ACOS((TowerDistanceMatrix!AY5^2-'Map and Results'!$G$71^2+'Map and Results'!$G23^2)/(2*TowerDistanceMatrix!AY5*'Map and Results'!$G23))-0.5*SQRT((-TowerDistanceMatrix!AY5+'Map and Results'!$G$71+'Map and Results'!$G23)*(TowerDistanceMatrix!AY5+'Map and Results'!$G$71-'Map and Results'!$G23)*(TowerDistanceMatrix!AY5-'Map and Results'!$G$71+'Map and Results'!$G23)*(TowerDistanceMatrix!AY5+'Map and Results'!$G$71+'Map and Results'!$G23))))</f>
        <v>0</v>
      </c>
      <c r="AZ6" s="26">
        <f ca="1">IF(TowerDistanceMatrix!AZ5&lt;=ABS('Map and Results'!$G$72-'Map and Results'!$G23),MIN('Map and Results'!$H$72,'Map and Results'!$H23),IF(TowerDistanceMatrix!AZ5&gt;=('Map and Results'!$G23+'Map and Results'!$G$72),0,'Map and Results'!$G$72^2*ACOS((TowerDistanceMatrix!AZ5^2+'Map and Results'!$G$72^2-'Map and Results'!$G23^2)/(2*TowerDistanceMatrix!AZ5*'Map and Results'!$G$72))+'Map and Results'!$G23^2*ACOS((TowerDistanceMatrix!AZ5^2-'Map and Results'!$G$72^2+'Map and Results'!$G23^2)/(2*TowerDistanceMatrix!AZ5*'Map and Results'!$G23))-0.5*SQRT((-TowerDistanceMatrix!AZ5+'Map and Results'!$G$72+'Map and Results'!$G23)*(TowerDistanceMatrix!AZ5+'Map and Results'!$G$72-'Map and Results'!$G23)*(TowerDistanceMatrix!AZ5-'Map and Results'!$G$72+'Map and Results'!$G23)*(TowerDistanceMatrix!AZ5+'Map and Results'!$G$72+'Map and Results'!$G23))))</f>
        <v>0</v>
      </c>
      <c r="BA6" s="26"/>
      <c r="BB6" s="26"/>
      <c r="BC6">
        <f ca="1">IF('Map and Results'!B23=0,0,SUM(C6:AZ6))-BE6</f>
        <v>1620.4443174368555</v>
      </c>
      <c r="BD6">
        <v>1</v>
      </c>
      <c r="BE6">
        <f t="shared" ref="BE6:BE37" ca="1" si="0">OFFSET($B$5,$B6,$B6)</f>
        <v>1256.6370614359173</v>
      </c>
      <c r="BG6">
        <f ca="1">BE6*($BG$3)</f>
        <v>12.566370614359172</v>
      </c>
      <c r="BH6">
        <f ca="1">BE6*($BH$3)</f>
        <v>251.32741228718348</v>
      </c>
      <c r="BJ6">
        <f ca="1">IF('Map and Results'!B23=0,0,IF((SUM(C6:AZ6)-BE6)&gt;BH6,$BJ$3,0))</f>
        <v>10000000000</v>
      </c>
    </row>
    <row r="7" spans="1:62" ht="15">
      <c r="A7" s="95"/>
      <c r="B7" s="7">
        <v>2</v>
      </c>
      <c r="C7" s="4">
        <f ca="1">IF(TowerDistanceMatrix!C6&lt;=ABS('Map and Results'!$G$23-'Map and Results'!G24),MIN('Map and Results'!H24,'Map and Results'!H23),IF(TowerDistanceMatrix!C6&gt;=('Map and Results'!$G$23+'Map and Results'!G24),0,'Map and Results'!$G$23^2*ACOS((TowerDistanceMatrix!C6^2+'Map and Results'!$G$23^2-'Map and Results'!G24^2)/(2*TowerDistanceMatrix!C6*'Map and Results'!$G$23))+'Map and Results'!G24^2*ACOS((TowerDistanceMatrix!C6^2-'Map and Results'!$G$23^2+'Map and Results'!G24^2)/(2*TowerDistanceMatrix!C6*'Map and Results'!G24))-0.5*SQRT((-TowerDistanceMatrix!C6+'Map and Results'!$G$23+'Map and Results'!G24)*(TowerDistanceMatrix!C6+'Map and Results'!$G$23-'Map and Results'!G24)*(TowerDistanceMatrix!C6-'Map and Results'!$G$23+'Map and Results'!G24)*(TowerDistanceMatrix!C6+'Map and Results'!$G$23+'Map and Results'!G24))))</f>
        <v>0</v>
      </c>
      <c r="D7">
        <f ca="1">IF(TowerDistanceMatrix!D6&lt;=ABS('Map and Results'!$G$24-'Map and Results'!G24),MIN('Map and Results'!$H$24,'Map and Results'!H24),IF(TowerDistanceMatrix!D6&gt;=('Map and Results'!G24+'Map and Results'!$G$24),0,'Map and Results'!$G$24^2*ACOS((TowerDistanceMatrix!D6^2+'Map and Results'!$G$24^2-'Map and Results'!G24^2)/(2*TowerDistanceMatrix!D6*'Map and Results'!$G$24))+'Map and Results'!G24^2*ACOS((TowerDistanceMatrix!D6^2-'Map and Results'!$G$24^2+'Map and Results'!G24^2)/(2*TowerDistanceMatrix!D6*'Map and Results'!G24))-0.5*SQRT((-TowerDistanceMatrix!D6+'Map and Results'!$G$24+'Map and Results'!G24)*(TowerDistanceMatrix!D6+'Map and Results'!$G$24-'Map and Results'!G24)*(TowerDistanceMatrix!D6-'Map and Results'!$G$24+'Map and Results'!G24)*(TowerDistanceMatrix!D6+'Map and Results'!$G$24+'Map and Results'!G24))))</f>
        <v>2827.4333882308138</v>
      </c>
      <c r="E7">
        <f ca="1">IF(TowerDistanceMatrix!E6&lt;=ABS('Map and Results'!$G$25-'Map and Results'!G24),MIN('Map and Results'!$H$25,'Map and Results'!H24),IF(TowerDistanceMatrix!E6&gt;=('Map and Results'!G24+'Map and Results'!$G$25),0,'Map and Results'!$G$25^2*ACOS((TowerDistanceMatrix!E6^2+'Map and Results'!$G$25^2-'Map and Results'!G24^2)/(2*TowerDistanceMatrix!E6*'Map and Results'!$G$25))+'Map and Results'!G24^2*ACOS((TowerDistanceMatrix!E6^2-'Map and Results'!$G$25^2+'Map and Results'!G24^2)/(2*TowerDistanceMatrix!E6*'Map and Results'!G24))-0.5*SQRT((-TowerDistanceMatrix!E6+'Map and Results'!$G$25+'Map and Results'!G24)*(TowerDistanceMatrix!E6+'Map and Results'!$G$25-'Map and Results'!G24)*(TowerDistanceMatrix!E6-'Map and Results'!$G$25+'Map and Results'!G24)*(TowerDistanceMatrix!E6+'Map and Results'!$G$25+'Map and Results'!G24))))</f>
        <v>0</v>
      </c>
      <c r="F7">
        <f ca="1">IF(TowerDistanceMatrix!F6&lt;=ABS('Map and Results'!$G$26-'Map and Results'!$G24),MIN('Map and Results'!$H$26,'Map and Results'!$H24),IF(TowerDistanceMatrix!F6&gt;=('Map and Results'!$G24+'Map and Results'!$G$26),0,'Map and Results'!$G$26^2*ACOS((TowerDistanceMatrix!F6^2+'Map and Results'!$G$26^2-'Map and Results'!$G24^2)/(2*TowerDistanceMatrix!F6*'Map and Results'!$G$26))+'Map and Results'!$G24^2*ACOS((TowerDistanceMatrix!F6^2-'Map and Results'!$G$26^2+'Map and Results'!$G24^2)/(2*TowerDistanceMatrix!F6*'Map and Results'!$G24))-0.5*SQRT((-TowerDistanceMatrix!F6+'Map and Results'!$G$26+'Map and Results'!$G24)*(TowerDistanceMatrix!F6+'Map and Results'!$G$26-'Map and Results'!$G24)*(TowerDistanceMatrix!F6-'Map and Results'!$G$26+'Map and Results'!$G24)*(TowerDistanceMatrix!F6+'Map and Results'!$G$26+'Map and Results'!$G24))))</f>
        <v>0</v>
      </c>
      <c r="G7" s="26">
        <f ca="1">IF(TowerDistanceMatrix!G6&lt;=ABS('Map and Results'!$G$27-'Map and Results'!$G24),MIN('Map and Results'!$H$27,'Map and Results'!$H24),IF(TowerDistanceMatrix!G6&gt;=('Map and Results'!$G24+'Map and Results'!$G$27),0,'Map and Results'!$G$27^2*ACOS((TowerDistanceMatrix!G6^2+'Map and Results'!$G$27^2-'Map and Results'!$G24^2)/(2*TowerDistanceMatrix!G6*'Map and Results'!$G$27))+'Map and Results'!$G24^2*ACOS((TowerDistanceMatrix!G6^2-'Map and Results'!$G$27^2+'Map and Results'!$G24^2)/(2*TowerDistanceMatrix!G6*'Map and Results'!$G24))-0.5*SQRT((-TowerDistanceMatrix!G6+'Map and Results'!$G$27+'Map and Results'!$G24)*(TowerDistanceMatrix!G6+'Map and Results'!$G$27-'Map and Results'!$G24)*(TowerDistanceMatrix!G6-'Map and Results'!$G$27+'Map and Results'!$G24)*(TowerDistanceMatrix!G6+'Map and Results'!$G$27+'Map and Results'!$G24))))</f>
        <v>0</v>
      </c>
      <c r="H7" s="26">
        <f ca="1">IF(TowerDistanceMatrix!H6&lt;=ABS('Map and Results'!$G$28-'Map and Results'!$G24),MIN('Map and Results'!$H$28,'Map and Results'!$H24),IF(TowerDistanceMatrix!H6&gt;=('Map and Results'!$G24+'Map and Results'!$G$28),0,'Map and Results'!$G$28^2*ACOS((TowerDistanceMatrix!H6^2+'Map and Results'!$G$28^2-'Map and Results'!$G24^2)/(2*TowerDistanceMatrix!H6*'Map and Results'!$G$28))+'Map and Results'!$G24^2*ACOS((TowerDistanceMatrix!H6^2-'Map and Results'!$G$28^2+'Map and Results'!$G24^2)/(2*TowerDistanceMatrix!H6*'Map and Results'!$G24))-0.5*SQRT((-TowerDistanceMatrix!H6+'Map and Results'!$G$28+'Map and Results'!$G24)*(TowerDistanceMatrix!H6+'Map and Results'!$G$28-'Map and Results'!$G24)*(TowerDistanceMatrix!H6-'Map and Results'!$G$28+'Map and Results'!$G24)*(TowerDistanceMatrix!H6+'Map and Results'!$G$28+'Map and Results'!$G24))))</f>
        <v>0</v>
      </c>
      <c r="I7">
        <f ca="1">IF(TowerDistanceMatrix!I6&lt;=ABS('Map and Results'!$G$29-'Map and Results'!$G24),MIN('Map and Results'!$H$29,'Map and Results'!$H24),IF(TowerDistanceMatrix!I6&gt;=('Map and Results'!$G24+'Map and Results'!$G$29),0,'Map and Results'!$G$29^2*ACOS((TowerDistanceMatrix!I6^2+'Map and Results'!$G$29^2-'Map and Results'!$G24^2)/(2*TowerDistanceMatrix!I6*'Map and Results'!$G$29))+'Map and Results'!$G24^2*ACOS((TowerDistanceMatrix!I6^2-'Map and Results'!$G$29^2+'Map and Results'!$G24^2)/(2*TowerDistanceMatrix!I6*'Map and Results'!$G24))-0.5*SQRT((-TowerDistanceMatrix!I6+'Map and Results'!$G$29+'Map and Results'!$G24)*(TowerDistanceMatrix!I6+'Map and Results'!$G$29-'Map and Results'!$G24)*(TowerDistanceMatrix!I6-'Map and Results'!$G$29+'Map and Results'!$G24)*(TowerDistanceMatrix!I6+'Map and Results'!$G$29+'Map and Results'!$G24))))</f>
        <v>0</v>
      </c>
      <c r="J7">
        <f ca="1">IF(TowerDistanceMatrix!J6&lt;=ABS('Map and Results'!$G$30-'Map and Results'!$G24),MIN('Map and Results'!$H$30,'Map and Results'!$H24),IF(TowerDistanceMatrix!J6&gt;=('Map and Results'!$G24+'Map and Results'!$G$30),0,'Map and Results'!$G$30^2*ACOS((TowerDistanceMatrix!J6^2+'Map and Results'!$G$30^2-'Map and Results'!$G24^2)/(2*TowerDistanceMatrix!J6*'Map and Results'!$G$30))+'Map and Results'!$G24^2*ACOS((TowerDistanceMatrix!J6^2-'Map and Results'!$G$30^2+'Map and Results'!$G24^2)/(2*TowerDistanceMatrix!J6*'Map and Results'!$G24))-0.5*SQRT((-TowerDistanceMatrix!J6+'Map and Results'!$G$30+'Map and Results'!$G24)*(TowerDistanceMatrix!J6+'Map and Results'!$G$30-'Map and Results'!$G24)*(TowerDistanceMatrix!J6-'Map and Results'!$G$30+'Map and Results'!$G24)*(TowerDistanceMatrix!J6+'Map and Results'!$G$30+'Map and Results'!$G24))))</f>
        <v>98.060143620232793</v>
      </c>
      <c r="K7" s="26">
        <f ca="1">IF(TowerDistanceMatrix!K6&lt;=ABS('Map and Results'!$G$31-'Map and Results'!$G24),MIN('Map and Results'!$H$31,'Map and Results'!$H24),IF(TowerDistanceMatrix!K6&gt;=('Map and Results'!$G24+'Map and Results'!$G$31),0,'Map and Results'!$G$31^2*ACOS((TowerDistanceMatrix!K6^2+'Map and Results'!$G$31^2-'Map and Results'!$G24^2)/(2*TowerDistanceMatrix!K6*'Map and Results'!$G$31))+'Map and Results'!$G24^2*ACOS((TowerDistanceMatrix!K6^2-'Map and Results'!$G$31^2+'Map and Results'!$G24^2)/(2*TowerDistanceMatrix!K6*'Map and Results'!$G24))-0.5*SQRT((-TowerDistanceMatrix!K6+'Map and Results'!$G$31+'Map and Results'!$G24)*(TowerDistanceMatrix!K6+'Map and Results'!$G$31-'Map and Results'!$G24)*(TowerDistanceMatrix!K6-'Map and Results'!$G$31+'Map and Results'!$G24)*(TowerDistanceMatrix!K6+'Map and Results'!$G$31+'Map and Results'!$G24))))</f>
        <v>0</v>
      </c>
      <c r="L7" s="26">
        <f ca="1">IF(TowerDistanceMatrix!L6&lt;=ABS('Map and Results'!$G$32-'Map and Results'!$G24),MIN('Map and Results'!$H$32,'Map and Results'!$H24),IF(TowerDistanceMatrix!L6&gt;=('Map and Results'!$G24+'Map and Results'!$G$32),0,'Map and Results'!$G$32^2*ACOS((TowerDistanceMatrix!L6^2+'Map and Results'!$G$32^2-'Map and Results'!$G24^2)/(2*TowerDistanceMatrix!L6*'Map and Results'!$G$32))+'Map and Results'!$G24^2*ACOS((TowerDistanceMatrix!L6^2-'Map and Results'!$G$32^2+'Map and Results'!$G24^2)/(2*TowerDistanceMatrix!L6*'Map and Results'!$G24))-0.5*SQRT((-TowerDistanceMatrix!L6+'Map and Results'!$G$32+'Map and Results'!$G24)*(TowerDistanceMatrix!L6+'Map and Results'!$G$32-'Map and Results'!$G24)*(TowerDistanceMatrix!L6-'Map and Results'!$G$32+'Map and Results'!$G24)*(TowerDistanceMatrix!L6+'Map and Results'!$G$32+'Map and Results'!$G24))))</f>
        <v>0</v>
      </c>
      <c r="M7" s="26">
        <f ca="1">IF(TowerDistanceMatrix!M6&lt;=ABS('Map and Results'!$G$33-'Map and Results'!$G24),MIN('Map and Results'!$H$33,'Map and Results'!$H24),IF(TowerDistanceMatrix!M6&gt;=('Map and Results'!$G24+'Map and Results'!$G$33),0,'Map and Results'!$G$33^2*ACOS((TowerDistanceMatrix!M6^2+'Map and Results'!$G$33^2-'Map and Results'!$G24^2)/(2*TowerDistanceMatrix!M6*'Map and Results'!$G$33))+'Map and Results'!$G24^2*ACOS((TowerDistanceMatrix!M6^2-'Map and Results'!$G$33^2+'Map and Results'!$G24^2)/(2*TowerDistanceMatrix!M6*'Map and Results'!$G24))-0.5*SQRT((-TowerDistanceMatrix!M6+'Map and Results'!$G$33+'Map and Results'!$G24)*(TowerDistanceMatrix!M6+'Map and Results'!$G$33-'Map and Results'!$G24)*(TowerDistanceMatrix!M6-'Map and Results'!$G$33+'Map and Results'!$G24)*(TowerDistanceMatrix!M6+'Map and Results'!$G$33+'Map and Results'!$G24))))</f>
        <v>0</v>
      </c>
      <c r="N7" s="26">
        <f ca="1">IF(TowerDistanceMatrix!N6&lt;=ABS('Map and Results'!$G$34-'Map and Results'!$G24),MIN('Map and Results'!$H$34,'Map and Results'!$H24),IF(TowerDistanceMatrix!N6&gt;=('Map and Results'!$G24+'Map and Results'!$G$34),0,'Map and Results'!$G$34^2*ACOS((TowerDistanceMatrix!N6^2+'Map and Results'!$G$34^2-'Map and Results'!$G24^2)/(2*TowerDistanceMatrix!N6*'Map and Results'!$G$34))+'Map and Results'!$G24^2*ACOS((TowerDistanceMatrix!N6^2-'Map and Results'!$G$34^2+'Map and Results'!$G24^2)/(2*TowerDistanceMatrix!N6*'Map and Results'!$G24))-0.5*SQRT((-TowerDistanceMatrix!N6+'Map and Results'!$G$34+'Map and Results'!$G24)*(TowerDistanceMatrix!N6+'Map and Results'!$G$34-'Map and Results'!$G24)*(TowerDistanceMatrix!N6-'Map and Results'!$G$34+'Map and Results'!$G24)*(TowerDistanceMatrix!N6+'Map and Results'!$G$34+'Map and Results'!$G24))))</f>
        <v>0</v>
      </c>
      <c r="O7" s="26">
        <f ca="1">IF(TowerDistanceMatrix!O6&lt;=ABS('Map and Results'!$G$35-'Map and Results'!$G24),MIN('Map and Results'!$H$35,'Map and Results'!$H24),IF(TowerDistanceMatrix!O6&gt;=('Map and Results'!$G24+'Map and Results'!$G$35),0,'Map and Results'!$G$35^2*ACOS((TowerDistanceMatrix!O6^2+'Map and Results'!$G$35^2-'Map and Results'!$G24^2)/(2*TowerDistanceMatrix!O6*'Map and Results'!$G$35))+'Map and Results'!$G24^2*ACOS((TowerDistanceMatrix!O6^2-'Map and Results'!$G$35^2+'Map and Results'!$G24^2)/(2*TowerDistanceMatrix!O6*'Map and Results'!$G24))-0.5*SQRT((-TowerDistanceMatrix!O6+'Map and Results'!$G$35+'Map and Results'!$G24)*(TowerDistanceMatrix!O6+'Map and Results'!$G$35-'Map and Results'!$G24)*(TowerDistanceMatrix!O6-'Map and Results'!$G$35+'Map and Results'!$G24)*(TowerDistanceMatrix!O6+'Map and Results'!$G$35+'Map and Results'!$G24))))</f>
        <v>0</v>
      </c>
      <c r="P7" s="26">
        <f ca="1">IF(TowerDistanceMatrix!P6&lt;=ABS('Map and Results'!$G$36-'Map and Results'!$G24),MIN('Map and Results'!$H$36,'Map and Results'!$H24),IF(TowerDistanceMatrix!P6&gt;=('Map and Results'!$G24+'Map and Results'!$G$36),0,'Map and Results'!$G$36^2*ACOS((TowerDistanceMatrix!P6^2+'Map and Results'!$G$36^2-'Map and Results'!$G24^2)/(2*TowerDistanceMatrix!P6*'Map and Results'!$G$36))+'Map and Results'!$G24^2*ACOS((TowerDistanceMatrix!P6^2-'Map and Results'!$G$36^2+'Map and Results'!$G24^2)/(2*TowerDistanceMatrix!P6*'Map and Results'!$G24))-0.5*SQRT((-TowerDistanceMatrix!P6+'Map and Results'!$G$36+'Map and Results'!$G24)*(TowerDistanceMatrix!P6+'Map and Results'!$G$36-'Map and Results'!$G24)*(TowerDistanceMatrix!P6-'Map and Results'!$G$36+'Map and Results'!$G24)*(TowerDistanceMatrix!P6+'Map and Results'!$G$36+'Map and Results'!$G24))))</f>
        <v>0</v>
      </c>
      <c r="Q7" s="26">
        <f ca="1">IF(TowerDistanceMatrix!Q6&lt;=ABS('Map and Results'!$G$37-'Map and Results'!$G24),MIN('Map and Results'!$H$37,'Map and Results'!$H24),IF(TowerDistanceMatrix!Q6&gt;=('Map and Results'!$G24+'Map and Results'!$G$37),0,'Map and Results'!$G$37^2*ACOS((TowerDistanceMatrix!Q6^2+'Map and Results'!$G$37^2-'Map and Results'!$G24^2)/(2*TowerDistanceMatrix!Q6*'Map and Results'!$G$37))+'Map and Results'!$G24^2*ACOS((TowerDistanceMatrix!Q6^2-'Map and Results'!$G$37^2+'Map and Results'!$G24^2)/(2*TowerDistanceMatrix!Q6*'Map and Results'!$G24))-0.5*SQRT((-TowerDistanceMatrix!Q6+'Map and Results'!$G$37+'Map and Results'!$G24)*(TowerDistanceMatrix!Q6+'Map and Results'!$G$37-'Map and Results'!$G24)*(TowerDistanceMatrix!Q6-'Map and Results'!$G$37+'Map and Results'!$G24)*(TowerDistanceMatrix!Q6+'Map and Results'!$G$37+'Map and Results'!$G24))))</f>
        <v>0</v>
      </c>
      <c r="R7" s="26">
        <f ca="1">IF(TowerDistanceMatrix!R6&lt;=ABS('Map and Results'!$G$38-'Map and Results'!$G24),MIN('Map and Results'!$H$38,'Map and Results'!$H24),IF(TowerDistanceMatrix!R6&gt;=('Map and Results'!$G24+'Map and Results'!$G$38),0,'Map and Results'!$G$38^2*ACOS((TowerDistanceMatrix!R6^2+'Map and Results'!$G$38^2-'Map and Results'!$G24^2)/(2*TowerDistanceMatrix!R6*'Map and Results'!$G$38))+'Map and Results'!$G24^2*ACOS((TowerDistanceMatrix!R6^2-'Map and Results'!$G$38^2+'Map and Results'!$G24^2)/(2*TowerDistanceMatrix!R6*'Map and Results'!$G24))-0.5*SQRT((-TowerDistanceMatrix!R6+'Map and Results'!$G$38+'Map and Results'!$G24)*(TowerDistanceMatrix!R6+'Map and Results'!$G$38-'Map and Results'!$G24)*(TowerDistanceMatrix!R6-'Map and Results'!$G$38+'Map and Results'!$G24)*(TowerDistanceMatrix!R6+'Map and Results'!$G$38+'Map and Results'!$G24))))</f>
        <v>0</v>
      </c>
      <c r="S7" s="26">
        <f ca="1">IF(TowerDistanceMatrix!S6&lt;=ABS('Map and Results'!$G$39-'Map and Results'!$G24),MIN('Map and Results'!$H$39,'Map and Results'!$H24),IF(TowerDistanceMatrix!S6&gt;=('Map and Results'!$G24+'Map and Results'!$G$39),0,'Map and Results'!$G$39^2*ACOS((TowerDistanceMatrix!S6^2+'Map and Results'!$G$39^2-'Map and Results'!$G24^2)/(2*TowerDistanceMatrix!S6*'Map and Results'!$G$39))+'Map and Results'!$G24^2*ACOS((TowerDistanceMatrix!S6^2-'Map and Results'!$G$39^2+'Map and Results'!$G24^2)/(2*TowerDistanceMatrix!S6*'Map and Results'!$G24))-0.5*SQRT((-TowerDistanceMatrix!S6+'Map and Results'!$G$39+'Map and Results'!$G24)*(TowerDistanceMatrix!S6+'Map and Results'!$G$39-'Map and Results'!$G24)*(TowerDistanceMatrix!S6-'Map and Results'!$G$39+'Map and Results'!$G24)*(TowerDistanceMatrix!S6+'Map and Results'!$G$39+'Map and Results'!$G24))))</f>
        <v>0</v>
      </c>
      <c r="T7" s="26">
        <f ca="1">IF(TowerDistanceMatrix!T6&lt;=ABS('Map and Results'!$G$40-'Map and Results'!$G24),MIN('Map and Results'!$H$40,'Map and Results'!$H24),IF(TowerDistanceMatrix!T6&gt;=('Map and Results'!$G24+'Map and Results'!$G$40),0,'Map and Results'!$G$40^2*ACOS((TowerDistanceMatrix!T6^2+'Map and Results'!$G$40^2-'Map and Results'!$G24^2)/(2*TowerDistanceMatrix!T6*'Map and Results'!$G$40))+'Map and Results'!$G24^2*ACOS((TowerDistanceMatrix!T6^2-'Map and Results'!$G$40^2+'Map and Results'!$G24^2)/(2*TowerDistanceMatrix!T6*'Map and Results'!$G24))-0.5*SQRT((-TowerDistanceMatrix!T6+'Map and Results'!$G$40+'Map and Results'!$G24)*(TowerDistanceMatrix!T6+'Map and Results'!$G$40-'Map and Results'!$G24)*(TowerDistanceMatrix!T6-'Map and Results'!$G$40+'Map and Results'!$G24)*(TowerDistanceMatrix!T6+'Map and Results'!$G$40+'Map and Results'!$G24))))</f>
        <v>0</v>
      </c>
      <c r="U7" s="26">
        <f ca="1">IF(TowerDistanceMatrix!U6&lt;=ABS('Map and Results'!$G$41-'Map and Results'!$G24),MIN('Map and Results'!$H$41,'Map and Results'!$H24),IF(TowerDistanceMatrix!U6&gt;=('Map and Results'!$G24+'Map and Results'!$G$41),0,'Map and Results'!$G$41^2*ACOS((TowerDistanceMatrix!U6^2+'Map and Results'!$G$41^2-'Map and Results'!$G24^2)/(2*TowerDistanceMatrix!U6*'Map and Results'!$G$41))+'Map and Results'!$G24^2*ACOS((TowerDistanceMatrix!U6^2-'Map and Results'!$G$41^2+'Map and Results'!$G24^2)/(2*TowerDistanceMatrix!U6*'Map and Results'!$G24))-0.5*SQRT((-TowerDistanceMatrix!U6+'Map and Results'!$G$41+'Map and Results'!$G24)*(TowerDistanceMatrix!U6+'Map and Results'!$G$41-'Map and Results'!$G24)*(TowerDistanceMatrix!U6-'Map and Results'!$G$41+'Map and Results'!$G24)*(TowerDistanceMatrix!U6+'Map and Results'!$G$41+'Map and Results'!$G24))))</f>
        <v>0</v>
      </c>
      <c r="V7" s="26">
        <f ca="1">IF(TowerDistanceMatrix!V6&lt;=ABS('Map and Results'!$G$42-'Map and Results'!$G24),MIN('Map and Results'!$H$42,'Map and Results'!$H24),IF(TowerDistanceMatrix!V6&gt;=('Map and Results'!$G24+'Map and Results'!$G$42),0,'Map and Results'!$G$42^2*ACOS((TowerDistanceMatrix!V6^2+'Map and Results'!$G$42^2-'Map and Results'!$G24^2)/(2*TowerDistanceMatrix!V6*'Map and Results'!$G$42))+'Map and Results'!$G24^2*ACOS((TowerDistanceMatrix!V6^2-'Map and Results'!$G$42^2+'Map and Results'!$G24^2)/(2*TowerDistanceMatrix!V6*'Map and Results'!$G24))-0.5*SQRT((-TowerDistanceMatrix!V6+'Map and Results'!$G$42+'Map and Results'!$G24)*(TowerDistanceMatrix!V6+'Map and Results'!$G$42-'Map and Results'!$G24)*(TowerDistanceMatrix!V6-'Map and Results'!$G$42+'Map and Results'!$G24)*(TowerDistanceMatrix!V6+'Map and Results'!$G$42+'Map and Results'!$G24))))</f>
        <v>0</v>
      </c>
      <c r="W7" s="26">
        <f ca="1">IF(TowerDistanceMatrix!W6&lt;=ABS('Map and Results'!$G$43-'Map and Results'!$G24),MIN('Map and Results'!$H$43,'Map and Results'!$H24),IF(TowerDistanceMatrix!W6&gt;=('Map and Results'!$G24+'Map and Results'!$G$43),0,'Map and Results'!$G$43^2*ACOS((TowerDistanceMatrix!W6^2+'Map and Results'!$G$43^2-'Map and Results'!$G24^2)/(2*TowerDistanceMatrix!W6*'Map and Results'!$G$43))+'Map and Results'!$G24^2*ACOS((TowerDistanceMatrix!W6^2-'Map and Results'!$G$43^2+'Map and Results'!$G24^2)/(2*TowerDistanceMatrix!W6*'Map and Results'!$G24))-0.5*SQRT((-TowerDistanceMatrix!W6+'Map and Results'!$G$43+'Map and Results'!$G24)*(TowerDistanceMatrix!W6+'Map and Results'!$G$43-'Map and Results'!$G24)*(TowerDistanceMatrix!W6-'Map and Results'!$G$43+'Map and Results'!$G24)*(TowerDistanceMatrix!W6+'Map and Results'!$G$43+'Map and Results'!$G24))))</f>
        <v>0</v>
      </c>
      <c r="X7" s="26">
        <f ca="1">IF(TowerDistanceMatrix!X6&lt;=ABS('Map and Results'!$G$44-'Map and Results'!$G24),MIN('Map and Results'!$H$44,'Map and Results'!$H24),IF(TowerDistanceMatrix!X6&gt;=('Map and Results'!$G24+'Map and Results'!$G$44),0,'Map and Results'!$G$44^2*ACOS((TowerDistanceMatrix!X6^2+'Map and Results'!$G$44^2-'Map and Results'!$G24^2)/(2*TowerDistanceMatrix!X6*'Map and Results'!$G$44))+'Map and Results'!$G24^2*ACOS((TowerDistanceMatrix!X6^2-'Map and Results'!$G$44^2+'Map and Results'!$G24^2)/(2*TowerDistanceMatrix!X6*'Map and Results'!$G24))-0.5*SQRT((-TowerDistanceMatrix!X6+'Map and Results'!$G$44+'Map and Results'!$G24)*(TowerDistanceMatrix!X6+'Map and Results'!$G$44-'Map and Results'!$G24)*(TowerDistanceMatrix!X6-'Map and Results'!$G$44+'Map and Results'!$G24)*(TowerDistanceMatrix!X6+'Map and Results'!$G$44+'Map and Results'!$G24))))</f>
        <v>0</v>
      </c>
      <c r="Y7" s="26">
        <f ca="1">IF(TowerDistanceMatrix!Y6&lt;=ABS('Map and Results'!$G$45-'Map and Results'!$G24),MIN('Map and Results'!$H$45,'Map and Results'!$H24),IF(TowerDistanceMatrix!Y6&gt;=('Map and Results'!$G24+'Map and Results'!$G$45),0,'Map and Results'!$G$45^2*ACOS((TowerDistanceMatrix!Y6^2+'Map and Results'!$G$45^2-'Map and Results'!$G24^2)/(2*TowerDistanceMatrix!Y6*'Map and Results'!$G$45))+'Map and Results'!$G24^2*ACOS((TowerDistanceMatrix!Y6^2-'Map and Results'!$G$45^2+'Map and Results'!$G24^2)/(2*TowerDistanceMatrix!Y6*'Map and Results'!$G24))-0.5*SQRT((-TowerDistanceMatrix!Y6+'Map and Results'!$G$45+'Map and Results'!$G24)*(TowerDistanceMatrix!Y6+'Map and Results'!$G$45-'Map and Results'!$G24)*(TowerDistanceMatrix!Y6-'Map and Results'!$G$45+'Map and Results'!$G24)*(TowerDistanceMatrix!Y6+'Map and Results'!$G$45+'Map and Results'!$G24))))</f>
        <v>0</v>
      </c>
      <c r="Z7" s="26">
        <f ca="1">IF(TowerDistanceMatrix!Z6&lt;=ABS('Map and Results'!$G$46-'Map and Results'!$G24),MIN('Map and Results'!$H$46,'Map and Results'!$H24),IF(TowerDistanceMatrix!Z6&gt;=('Map and Results'!$G24+'Map and Results'!$G$46),0,'Map and Results'!$G$46^2*ACOS((TowerDistanceMatrix!Z6^2+'Map and Results'!$G$46^2-'Map and Results'!$G24^2)/(2*TowerDistanceMatrix!Z6*'Map and Results'!$G$46))+'Map and Results'!$G24^2*ACOS((TowerDistanceMatrix!Z6^2-'Map and Results'!$G$46^2+'Map and Results'!$G24^2)/(2*TowerDistanceMatrix!Z6*'Map and Results'!$G24))-0.5*SQRT((-TowerDistanceMatrix!Z6+'Map and Results'!$G$46+'Map and Results'!$G24)*(TowerDistanceMatrix!Z6+'Map and Results'!$G$46-'Map and Results'!$G24)*(TowerDistanceMatrix!Z6-'Map and Results'!$G$46+'Map and Results'!$G24)*(TowerDistanceMatrix!Z6+'Map and Results'!$G$46+'Map and Results'!$G24))))</f>
        <v>0</v>
      </c>
      <c r="AA7" s="26">
        <f ca="1">IF(TowerDistanceMatrix!AA6&lt;=ABS('Map and Results'!$G$47-'Map and Results'!$G24),MIN('Map and Results'!$H$47,'Map and Results'!$H24),IF(TowerDistanceMatrix!AA6&gt;=('Map and Results'!$G24+'Map and Results'!$G$47),0,'Map and Results'!$G$47^2*ACOS((TowerDistanceMatrix!AA6^2+'Map and Results'!$G$47^2-'Map and Results'!$G24^2)/(2*TowerDistanceMatrix!AA6*'Map and Results'!$G$47))+'Map and Results'!$G24^2*ACOS((TowerDistanceMatrix!AA6^2-'Map and Results'!$G$47^2+'Map and Results'!$G24^2)/(2*TowerDistanceMatrix!AA6*'Map and Results'!$G24))-0.5*SQRT((-TowerDistanceMatrix!AA6+'Map and Results'!$G$47+'Map and Results'!$G24)*(TowerDistanceMatrix!AA6+'Map and Results'!$G$47-'Map and Results'!$G24)*(TowerDistanceMatrix!AA6-'Map and Results'!$G$47+'Map and Results'!$G24)*(TowerDistanceMatrix!AA6+'Map and Results'!$G$47+'Map and Results'!$G24))))</f>
        <v>0</v>
      </c>
      <c r="AB7" s="26">
        <f ca="1">IF(TowerDistanceMatrix!AB6&lt;=ABS('Map and Results'!$G$48-'Map and Results'!$G24),MIN('Map and Results'!$H$48,'Map and Results'!$H24),IF(TowerDistanceMatrix!AB6&gt;=('Map and Results'!$G24+'Map and Results'!$G$48),0,'Map and Results'!$G$48^2*ACOS((TowerDistanceMatrix!AB6^2+'Map and Results'!$G$48^2-'Map and Results'!$G24^2)/(2*TowerDistanceMatrix!AB6*'Map and Results'!$G$48))+'Map and Results'!$G24^2*ACOS((TowerDistanceMatrix!AB6^2-'Map and Results'!$G$48^2+'Map and Results'!$G24^2)/(2*TowerDistanceMatrix!AB6*'Map and Results'!$G24))-0.5*SQRT((-TowerDistanceMatrix!AB6+'Map and Results'!$G$48+'Map and Results'!$G24)*(TowerDistanceMatrix!AB6+'Map and Results'!$G$48-'Map and Results'!$G24)*(TowerDistanceMatrix!AB6-'Map and Results'!$G$48+'Map and Results'!$G24)*(TowerDistanceMatrix!AB6+'Map and Results'!$G$48+'Map and Results'!$G24))))</f>
        <v>0</v>
      </c>
      <c r="AC7" s="26">
        <f ca="1">IF(TowerDistanceMatrix!AC6&lt;=ABS('Map and Results'!$G$49-'Map and Results'!$G24),MIN('Map and Results'!$H$49,'Map and Results'!$H24),IF(TowerDistanceMatrix!AC6&gt;=('Map and Results'!$G24+'Map and Results'!$G$49),0,'Map and Results'!$G$49^2*ACOS((TowerDistanceMatrix!AC6^2+'Map and Results'!$G$49^2-'Map and Results'!$G24^2)/(2*TowerDistanceMatrix!AC6*'Map and Results'!$G$49))+'Map and Results'!$G24^2*ACOS((TowerDistanceMatrix!AC6^2-'Map and Results'!$G$49^2+'Map and Results'!$G24^2)/(2*TowerDistanceMatrix!AC6*'Map and Results'!$G24))-0.5*SQRT((-TowerDistanceMatrix!AC6+'Map and Results'!$G$49+'Map and Results'!$G24)*(TowerDistanceMatrix!AC6+'Map and Results'!$G$49-'Map and Results'!$G24)*(TowerDistanceMatrix!AC6-'Map and Results'!$G$49+'Map and Results'!$G24)*(TowerDistanceMatrix!AC6+'Map and Results'!$G$49+'Map and Results'!$G24))))</f>
        <v>0</v>
      </c>
      <c r="AD7" s="26">
        <f ca="1">IF(TowerDistanceMatrix!AD6&lt;=ABS('Map and Results'!$G$50-'Map and Results'!$G24),MIN('Map and Results'!$H$50,'Map and Results'!$H24),IF(TowerDistanceMatrix!AD6&gt;=('Map and Results'!$G24+'Map and Results'!$G$50),0,'Map and Results'!$G$50^2*ACOS((TowerDistanceMatrix!AD6^2+'Map and Results'!$G$50^2-'Map and Results'!$G24^2)/(2*TowerDistanceMatrix!AD6*'Map and Results'!$G$50))+'Map and Results'!$G24^2*ACOS((TowerDistanceMatrix!AD6^2-'Map and Results'!$G$50^2+'Map and Results'!$G24^2)/(2*TowerDistanceMatrix!AD6*'Map and Results'!$G24))-0.5*SQRT((-TowerDistanceMatrix!AD6+'Map and Results'!$G$50+'Map and Results'!$G24)*(TowerDistanceMatrix!AD6+'Map and Results'!$G$50-'Map and Results'!$G24)*(TowerDistanceMatrix!AD6-'Map and Results'!$G$50+'Map and Results'!$G24)*(TowerDistanceMatrix!AD6+'Map and Results'!$G$50+'Map and Results'!$G24))))</f>
        <v>0</v>
      </c>
      <c r="AE7" s="26">
        <f ca="1">IF(TowerDistanceMatrix!AE6&lt;=ABS('Map and Results'!$G$51-'Map and Results'!$G24),MIN('Map and Results'!$H$51,'Map and Results'!$H24),IF(TowerDistanceMatrix!AE6&gt;=('Map and Results'!$G24+'Map and Results'!$G$51),0,'Map and Results'!$G$51^2*ACOS((TowerDistanceMatrix!AE6^2+'Map and Results'!$G$51^2-'Map and Results'!$G24^2)/(2*TowerDistanceMatrix!AE6*'Map and Results'!$G$51))+'Map and Results'!$G24^2*ACOS((TowerDistanceMatrix!AE6^2-'Map and Results'!$G$51^2+'Map and Results'!$G24^2)/(2*TowerDistanceMatrix!AE6*'Map and Results'!$G24))-0.5*SQRT((-TowerDistanceMatrix!AE6+'Map and Results'!$G$51+'Map and Results'!$G24)*(TowerDistanceMatrix!AE6+'Map and Results'!$G$51-'Map and Results'!$G24)*(TowerDistanceMatrix!AE6-'Map and Results'!$G$51+'Map and Results'!$G24)*(TowerDistanceMatrix!AE6+'Map and Results'!$G$51+'Map and Results'!$G24))))</f>
        <v>0</v>
      </c>
      <c r="AF7" s="26">
        <f ca="1">IF(TowerDistanceMatrix!AF6&lt;=ABS('Map and Results'!$G$52-'Map and Results'!$G24),MIN('Map and Results'!$H$52,'Map and Results'!$H24),IF(TowerDistanceMatrix!AF6&gt;=('Map and Results'!$G24+'Map and Results'!$G$52),0,'Map and Results'!$G$52^2*ACOS((TowerDistanceMatrix!AF6^2+'Map and Results'!$G$52^2-'Map and Results'!$G24^2)/(2*TowerDistanceMatrix!AF6*'Map and Results'!$G$52))+'Map and Results'!$G24^2*ACOS((TowerDistanceMatrix!AF6^2-'Map and Results'!$G$52^2+'Map and Results'!$G24^2)/(2*TowerDistanceMatrix!AF6*'Map and Results'!$G24))-0.5*SQRT((-TowerDistanceMatrix!AF6+'Map and Results'!$G$52+'Map and Results'!$G24)*(TowerDistanceMatrix!AF6+'Map and Results'!$G$52-'Map and Results'!$G24)*(TowerDistanceMatrix!AF6-'Map and Results'!$G$52+'Map and Results'!$G24)*(TowerDistanceMatrix!AF6+'Map and Results'!$G$52+'Map and Results'!$G24))))</f>
        <v>0</v>
      </c>
      <c r="AG7" s="26">
        <f ca="1">IF(TowerDistanceMatrix!AG6&lt;=ABS('Map and Results'!$G$53-'Map and Results'!$G24),MIN('Map and Results'!$H$53,'Map and Results'!$H24),IF(TowerDistanceMatrix!AG6&gt;=('Map and Results'!$G24+'Map and Results'!$G$53),0,'Map and Results'!$G$53^2*ACOS((TowerDistanceMatrix!AG6^2+'Map and Results'!$G$53^2-'Map and Results'!$G24^2)/(2*TowerDistanceMatrix!AG6*'Map and Results'!$G$53))+'Map and Results'!$G24^2*ACOS((TowerDistanceMatrix!AG6^2-'Map and Results'!$G$53^2+'Map and Results'!$G24^2)/(2*TowerDistanceMatrix!AG6*'Map and Results'!$G24))-0.5*SQRT((-TowerDistanceMatrix!AG6+'Map and Results'!$G$53+'Map and Results'!$G24)*(TowerDistanceMatrix!AG6+'Map and Results'!$G$53-'Map and Results'!$G24)*(TowerDistanceMatrix!AG6-'Map and Results'!$G$53+'Map and Results'!$G24)*(TowerDistanceMatrix!AG6+'Map and Results'!$G$53+'Map and Results'!$G24))))</f>
        <v>0</v>
      </c>
      <c r="AH7" s="26">
        <f ca="1">IF(TowerDistanceMatrix!AH6&lt;=ABS('Map and Results'!$G$54-'Map and Results'!$G24),MIN('Map and Results'!$H$54,'Map and Results'!$H24),IF(TowerDistanceMatrix!AH6&gt;=('Map and Results'!$G24+'Map and Results'!$G$54),0,'Map and Results'!$G$54^2*ACOS((TowerDistanceMatrix!AH6^2+'Map and Results'!$G$54^2-'Map and Results'!$G24^2)/(2*TowerDistanceMatrix!AH6*'Map and Results'!$G$54))+'Map and Results'!$G24^2*ACOS((TowerDistanceMatrix!AH6^2-'Map and Results'!$G$54^2+'Map and Results'!$G24^2)/(2*TowerDistanceMatrix!AH6*'Map and Results'!$G24))-0.5*SQRT((-TowerDistanceMatrix!AH6+'Map and Results'!$G$54+'Map and Results'!$G24)*(TowerDistanceMatrix!AH6+'Map and Results'!$G$54-'Map and Results'!$G24)*(TowerDistanceMatrix!AH6-'Map and Results'!$G$54+'Map and Results'!$G24)*(TowerDistanceMatrix!AH6+'Map and Results'!$G$54+'Map and Results'!$G24))))</f>
        <v>0</v>
      </c>
      <c r="AI7" s="26">
        <f ca="1">IF(TowerDistanceMatrix!AI6&lt;=ABS('Map and Results'!$G$55-'Map and Results'!$G24),MIN('Map and Results'!$H$55,'Map and Results'!$H24),IF(TowerDistanceMatrix!AI6&gt;=('Map and Results'!$G24+'Map and Results'!$G$55),0,'Map and Results'!$G$55^2*ACOS((TowerDistanceMatrix!AI6^2+'Map and Results'!$G$55^2-'Map and Results'!$G24^2)/(2*TowerDistanceMatrix!AI6*'Map and Results'!$G$55))+'Map and Results'!$G24^2*ACOS((TowerDistanceMatrix!AI6^2-'Map and Results'!$G$55^2+'Map and Results'!$G24^2)/(2*TowerDistanceMatrix!AI6*'Map and Results'!$G24))-0.5*SQRT((-TowerDistanceMatrix!AI6+'Map and Results'!$G$55+'Map and Results'!$G24)*(TowerDistanceMatrix!AI6+'Map and Results'!$G$55-'Map and Results'!$G24)*(TowerDistanceMatrix!AI6-'Map and Results'!$G$55+'Map and Results'!$G24)*(TowerDistanceMatrix!AI6+'Map and Results'!$G$55+'Map and Results'!$G24))))</f>
        <v>0</v>
      </c>
      <c r="AJ7" s="26">
        <f ca="1">IF(TowerDistanceMatrix!AJ6&lt;=ABS('Map and Results'!$G$56-'Map and Results'!$G24),MIN('Map and Results'!$H$56,'Map and Results'!$H24),IF(TowerDistanceMatrix!AJ6&gt;=('Map and Results'!$G24+'Map and Results'!$G$56),0,'Map and Results'!$G$56^2*ACOS((TowerDistanceMatrix!AJ6^2+'Map and Results'!$G$56^2-'Map and Results'!$G24^2)/(2*TowerDistanceMatrix!AJ6*'Map and Results'!$G$56))+'Map and Results'!$G24^2*ACOS((TowerDistanceMatrix!AJ6^2-'Map and Results'!$G$56^2+'Map and Results'!$G24^2)/(2*TowerDistanceMatrix!AJ6*'Map and Results'!$G24))-0.5*SQRT((-TowerDistanceMatrix!AJ6+'Map and Results'!$G$56+'Map and Results'!$G24)*(TowerDistanceMatrix!AJ6+'Map and Results'!$G$56-'Map and Results'!$G24)*(TowerDistanceMatrix!AJ6-'Map and Results'!$G$56+'Map and Results'!$G24)*(TowerDistanceMatrix!AJ6+'Map and Results'!$G$56+'Map and Results'!$G24))))</f>
        <v>0</v>
      </c>
      <c r="AK7" s="26">
        <f ca="1">IF(TowerDistanceMatrix!AK6&lt;=ABS('Map and Results'!$G$57-'Map and Results'!$G24),MIN('Map and Results'!$H$57,'Map and Results'!$H24),IF(TowerDistanceMatrix!AK6&gt;=('Map and Results'!$G24+'Map and Results'!$G$57),0,'Map and Results'!$G$57^2*ACOS((TowerDistanceMatrix!AK6^2+'Map and Results'!$G$57^2-'Map and Results'!$G24^2)/(2*TowerDistanceMatrix!AK6*'Map and Results'!$G$57))+'Map and Results'!$G24^2*ACOS((TowerDistanceMatrix!AK6^2-'Map and Results'!$G$57^2+'Map and Results'!$G24^2)/(2*TowerDistanceMatrix!AK6*'Map and Results'!$G24))-0.5*SQRT((-TowerDistanceMatrix!AK6+'Map and Results'!$G$57+'Map and Results'!$G24)*(TowerDistanceMatrix!AK6+'Map and Results'!$G$57-'Map and Results'!$G24)*(TowerDistanceMatrix!AK6-'Map and Results'!$G$57+'Map and Results'!$G24)*(TowerDistanceMatrix!AK6+'Map and Results'!$G$57+'Map and Results'!$G24))))</f>
        <v>0</v>
      </c>
      <c r="AL7" s="26">
        <f ca="1">IF(TowerDistanceMatrix!AL6&lt;=ABS('Map and Results'!$G$58-'Map and Results'!$G24),MIN('Map and Results'!$H$58,'Map and Results'!$H24),IF(TowerDistanceMatrix!AL6&gt;=('Map and Results'!$G24+'Map and Results'!$G$58),0,'Map and Results'!$G$58^2*ACOS((TowerDistanceMatrix!AL6^2+'Map and Results'!$G$58^2-'Map and Results'!$G24^2)/(2*TowerDistanceMatrix!AL6*'Map and Results'!$G$58))+'Map and Results'!$G24^2*ACOS((TowerDistanceMatrix!AL6^2-'Map and Results'!$G$58^2+'Map and Results'!$G24^2)/(2*TowerDistanceMatrix!AL6*'Map and Results'!$G24))-0.5*SQRT((-TowerDistanceMatrix!AL6+'Map and Results'!$G$58+'Map and Results'!$G24)*(TowerDistanceMatrix!AL6+'Map and Results'!$G$58-'Map and Results'!$G24)*(TowerDistanceMatrix!AL6-'Map and Results'!$G$58+'Map and Results'!$G24)*(TowerDistanceMatrix!AL6+'Map and Results'!$G$58+'Map and Results'!$G24))))</f>
        <v>0</v>
      </c>
      <c r="AM7" s="26">
        <f ca="1">IF(TowerDistanceMatrix!AM6&lt;=ABS('Map and Results'!$G$59-'Map and Results'!$G24),MIN('Map and Results'!$H$59,'Map and Results'!$H24),IF(TowerDistanceMatrix!AM6&gt;=('Map and Results'!$G24+'Map and Results'!$G$59),0,'Map and Results'!$G$59^2*ACOS((TowerDistanceMatrix!AM6^2+'Map and Results'!$G$59^2-'Map and Results'!$G24^2)/(2*TowerDistanceMatrix!AM6*'Map and Results'!$G$59))+'Map and Results'!$G24^2*ACOS((TowerDistanceMatrix!AM6^2-'Map and Results'!$G$59^2+'Map and Results'!$G24^2)/(2*TowerDistanceMatrix!AM6*'Map and Results'!$G24))-0.5*SQRT((-TowerDistanceMatrix!AM6+'Map and Results'!$G$59+'Map and Results'!$G24)*(TowerDistanceMatrix!AM6+'Map and Results'!$G$59-'Map and Results'!$G24)*(TowerDistanceMatrix!AM6-'Map and Results'!$G$59+'Map and Results'!$G24)*(TowerDistanceMatrix!AM6+'Map and Results'!$G$59+'Map and Results'!$G24))))</f>
        <v>0</v>
      </c>
      <c r="AN7" s="26">
        <f ca="1">IF(TowerDistanceMatrix!AN6&lt;=ABS('Map and Results'!$G$60-'Map and Results'!$G24),MIN('Map and Results'!$H$60,'Map and Results'!$H24),IF(TowerDistanceMatrix!AN6&gt;=('Map and Results'!$G24+'Map and Results'!$G$60),0,'Map and Results'!$G$60^2*ACOS((TowerDistanceMatrix!AN6^2+'Map and Results'!$G$60^2-'Map and Results'!$G24^2)/(2*TowerDistanceMatrix!AN6*'Map and Results'!$G$60))+'Map and Results'!$G24^2*ACOS((TowerDistanceMatrix!AN6^2-'Map and Results'!$G$60^2+'Map and Results'!$G24^2)/(2*TowerDistanceMatrix!AN6*'Map and Results'!$G24))-0.5*SQRT((-TowerDistanceMatrix!AN6+'Map and Results'!$G$60+'Map and Results'!$G24)*(TowerDistanceMatrix!AN6+'Map and Results'!$G$60-'Map and Results'!$G24)*(TowerDistanceMatrix!AN6-'Map and Results'!$G$60+'Map and Results'!$G24)*(TowerDistanceMatrix!AN6+'Map and Results'!$G$60+'Map and Results'!$G24))))</f>
        <v>0</v>
      </c>
      <c r="AO7" s="26">
        <f ca="1">IF(TowerDistanceMatrix!AO6&lt;=ABS('Map and Results'!$G$61-'Map and Results'!$G24),MIN('Map and Results'!$H$61,'Map and Results'!$H24),IF(TowerDistanceMatrix!AO6&gt;=('Map and Results'!$G24+'Map and Results'!$G$61),0,'Map and Results'!$G$61^2*ACOS((TowerDistanceMatrix!AO6^2+'Map and Results'!$G$61^2-'Map and Results'!$G24^2)/(2*TowerDistanceMatrix!AO6*'Map and Results'!$G$61))+'Map and Results'!$G24^2*ACOS((TowerDistanceMatrix!AO6^2-'Map and Results'!$G$61^2+'Map and Results'!$G24^2)/(2*TowerDistanceMatrix!AO6*'Map and Results'!$G24))-0.5*SQRT((-TowerDistanceMatrix!AO6+'Map and Results'!$G$61+'Map and Results'!$G24)*(TowerDistanceMatrix!AO6+'Map and Results'!$G$61-'Map and Results'!$G24)*(TowerDistanceMatrix!AO6-'Map and Results'!$G$61+'Map and Results'!$G24)*(TowerDistanceMatrix!AO6+'Map and Results'!$G$61+'Map and Results'!$G24))))</f>
        <v>0</v>
      </c>
      <c r="AP7" s="26">
        <f ca="1">IF(TowerDistanceMatrix!AP6&lt;=ABS('Map and Results'!$G$62-'Map and Results'!$G24),MIN('Map and Results'!$H$62,'Map and Results'!$H24),IF(TowerDistanceMatrix!AP6&gt;=('Map and Results'!$G24+'Map and Results'!$G$62),0,'Map and Results'!$G$62^2*ACOS((TowerDistanceMatrix!AP6^2+'Map and Results'!$G$62^2-'Map and Results'!$G24^2)/(2*TowerDistanceMatrix!AP6*'Map and Results'!$G$62))+'Map and Results'!$G24^2*ACOS((TowerDistanceMatrix!AP6^2-'Map and Results'!$G$62^2+'Map and Results'!$G24^2)/(2*TowerDistanceMatrix!AP6*'Map and Results'!$G24))-0.5*SQRT((-TowerDistanceMatrix!AP6+'Map and Results'!$G$62+'Map and Results'!$G24)*(TowerDistanceMatrix!AP6+'Map and Results'!$G$62-'Map and Results'!$G24)*(TowerDistanceMatrix!AP6-'Map and Results'!$G$62+'Map and Results'!$G24)*(TowerDistanceMatrix!AP6+'Map and Results'!$G$62+'Map and Results'!$G24))))</f>
        <v>0</v>
      </c>
      <c r="AQ7" s="26">
        <f ca="1">IF(TowerDistanceMatrix!AQ6&lt;=ABS('Map and Results'!$G$63-'Map and Results'!$G24),MIN('Map and Results'!$H$63,'Map and Results'!$H24),IF(TowerDistanceMatrix!AQ6&gt;=('Map and Results'!$G24+'Map and Results'!$G$63),0,'Map and Results'!$G$63^2*ACOS((TowerDistanceMatrix!AQ6^2+'Map and Results'!$G$63^2-'Map and Results'!$G24^2)/(2*TowerDistanceMatrix!AQ6*'Map and Results'!$G$63))+'Map and Results'!$G24^2*ACOS((TowerDistanceMatrix!AQ6^2-'Map and Results'!$G$63^2+'Map and Results'!$G24^2)/(2*TowerDistanceMatrix!AQ6*'Map and Results'!$G24))-0.5*SQRT((-TowerDistanceMatrix!AQ6+'Map and Results'!$G$63+'Map and Results'!$G24)*(TowerDistanceMatrix!AQ6+'Map and Results'!$G$63-'Map and Results'!$G24)*(TowerDistanceMatrix!AQ6-'Map and Results'!$G$63+'Map and Results'!$G24)*(TowerDistanceMatrix!AQ6+'Map and Results'!$G$63+'Map and Results'!$G24))))</f>
        <v>0</v>
      </c>
      <c r="AR7" s="26">
        <f ca="1">IF(TowerDistanceMatrix!AR6&lt;=ABS('Map and Results'!$G$64-'Map and Results'!$G24),MIN('Map and Results'!$H$64,'Map and Results'!$H24),IF(TowerDistanceMatrix!AR6&gt;=('Map and Results'!$G24+'Map and Results'!$G$64),0,'Map and Results'!$G$64^2*ACOS((TowerDistanceMatrix!AR6^2+'Map and Results'!$G$64^2-'Map and Results'!$G24^2)/(2*TowerDistanceMatrix!AR6*'Map and Results'!$G$64))+'Map and Results'!$G24^2*ACOS((TowerDistanceMatrix!AR6^2-'Map and Results'!$G$64^2+'Map and Results'!$G24^2)/(2*TowerDistanceMatrix!AR6*'Map and Results'!$G24))-0.5*SQRT((-TowerDistanceMatrix!AR6+'Map and Results'!$G$64+'Map and Results'!$G24)*(TowerDistanceMatrix!AR6+'Map and Results'!$G$64-'Map and Results'!$G24)*(TowerDistanceMatrix!AR6-'Map and Results'!$G$64+'Map and Results'!$G24)*(TowerDistanceMatrix!AR6+'Map and Results'!$G$64+'Map and Results'!$G24))))</f>
        <v>0</v>
      </c>
      <c r="AS7" s="26">
        <f ca="1">IF(TowerDistanceMatrix!AS6&lt;=ABS('Map and Results'!$G$65-'Map and Results'!$G24),MIN('Map and Results'!$H$65,'Map and Results'!$H24),IF(TowerDistanceMatrix!AS6&gt;=('Map and Results'!$G24+'Map and Results'!$G$65),0,'Map and Results'!$G$65^2*ACOS((TowerDistanceMatrix!AS6^2+'Map and Results'!$G$65^2-'Map and Results'!$G24^2)/(2*TowerDistanceMatrix!AS6*'Map and Results'!$G$65))+'Map and Results'!$G24^2*ACOS((TowerDistanceMatrix!AS6^2-'Map and Results'!$G$65^2+'Map and Results'!$G24^2)/(2*TowerDistanceMatrix!AS6*'Map and Results'!$G24))-0.5*SQRT((-TowerDistanceMatrix!AS6+'Map and Results'!$G$65+'Map and Results'!$G24)*(TowerDistanceMatrix!AS6+'Map and Results'!$G$65-'Map and Results'!$G24)*(TowerDistanceMatrix!AS6-'Map and Results'!$G$65+'Map and Results'!$G24)*(TowerDistanceMatrix!AS6+'Map and Results'!$G$65+'Map and Results'!$G24))))</f>
        <v>0</v>
      </c>
      <c r="AT7" s="26">
        <f ca="1">IF(TowerDistanceMatrix!AT6&lt;=ABS('Map and Results'!$G$66-'Map and Results'!$G24),MIN('Map and Results'!$H$66,'Map and Results'!$H24),IF(TowerDistanceMatrix!AT6&gt;=('Map and Results'!$G24+'Map and Results'!$G$66),0,'Map and Results'!$G$66^2*ACOS((TowerDistanceMatrix!AT6^2+'Map and Results'!$G$66^2-'Map and Results'!$G24^2)/(2*TowerDistanceMatrix!AT6*'Map and Results'!$G$66))+'Map and Results'!$G24^2*ACOS((TowerDistanceMatrix!AT6^2-'Map and Results'!$G$66^2+'Map and Results'!$G24^2)/(2*TowerDistanceMatrix!AT6*'Map and Results'!$G24))-0.5*SQRT((-TowerDistanceMatrix!AT6+'Map and Results'!$G$66+'Map and Results'!$G24)*(TowerDistanceMatrix!AT6+'Map and Results'!$G$66-'Map and Results'!$G24)*(TowerDistanceMatrix!AT6-'Map and Results'!$G$66+'Map and Results'!$G24)*(TowerDistanceMatrix!AT6+'Map and Results'!$G$66+'Map and Results'!$G24))))</f>
        <v>0</v>
      </c>
      <c r="AU7" s="26">
        <f ca="1">IF(TowerDistanceMatrix!AU6&lt;=ABS('Map and Results'!$G$67-'Map and Results'!$G24),MIN('Map and Results'!$H$67,'Map and Results'!$H24),IF(TowerDistanceMatrix!AU6&gt;=('Map and Results'!$G24+'Map and Results'!$G$67),0,'Map and Results'!$G$67^2*ACOS((TowerDistanceMatrix!AU6^2+'Map and Results'!$G$67^2-'Map and Results'!$G24^2)/(2*TowerDistanceMatrix!AU6*'Map and Results'!$G$67))+'Map and Results'!$G24^2*ACOS((TowerDistanceMatrix!AU6^2-'Map and Results'!$G$67^2+'Map and Results'!$G24^2)/(2*TowerDistanceMatrix!AU6*'Map and Results'!$G24))-0.5*SQRT((-TowerDistanceMatrix!AU6+'Map and Results'!$G$67+'Map and Results'!$G24)*(TowerDistanceMatrix!AU6+'Map and Results'!$G$67-'Map and Results'!$G24)*(TowerDistanceMatrix!AU6-'Map and Results'!$G$67+'Map and Results'!$G24)*(TowerDistanceMatrix!AU6+'Map and Results'!$G$67+'Map and Results'!$G24))))</f>
        <v>0</v>
      </c>
      <c r="AV7" s="26">
        <f ca="1">IF(TowerDistanceMatrix!AV6&lt;=ABS('Map and Results'!$G$68-'Map and Results'!$G24),MIN('Map and Results'!$H$68,'Map and Results'!$H24),IF(TowerDistanceMatrix!AV6&gt;=('Map and Results'!$G24+'Map and Results'!$G$68),0,'Map and Results'!$G$68^2*ACOS((TowerDistanceMatrix!AV6^2+'Map and Results'!$G$68^2-'Map and Results'!$G24^2)/(2*TowerDistanceMatrix!AV6*'Map and Results'!$G$68))+'Map and Results'!$G24^2*ACOS((TowerDistanceMatrix!AV6^2-'Map and Results'!$G$68^2+'Map and Results'!$G24^2)/(2*TowerDistanceMatrix!AV6*'Map and Results'!$G24))-0.5*SQRT((-TowerDistanceMatrix!AV6+'Map and Results'!$G$68+'Map and Results'!$G24)*(TowerDistanceMatrix!AV6+'Map and Results'!$G$68-'Map and Results'!$G24)*(TowerDistanceMatrix!AV6-'Map and Results'!$G$68+'Map and Results'!$G24)*(TowerDistanceMatrix!AV6+'Map and Results'!$G$68+'Map and Results'!$G24))))</f>
        <v>0</v>
      </c>
      <c r="AW7" s="26">
        <f ca="1">IF(TowerDistanceMatrix!AW6&lt;=ABS('Map and Results'!$G$69-'Map and Results'!$G24),MIN('Map and Results'!$H$69,'Map and Results'!$H24),IF(TowerDistanceMatrix!AW6&gt;=('Map and Results'!$G24+'Map and Results'!$G$69),0,'Map and Results'!$G$69^2*ACOS((TowerDistanceMatrix!AW6^2+'Map and Results'!$G$69^2-'Map and Results'!$G24^2)/(2*TowerDistanceMatrix!AW6*'Map and Results'!$G$69))+'Map and Results'!$G24^2*ACOS((TowerDistanceMatrix!AW6^2-'Map and Results'!$G$69^2+'Map and Results'!$G24^2)/(2*TowerDistanceMatrix!AW6*'Map and Results'!$G24))-0.5*SQRT((-TowerDistanceMatrix!AW6+'Map and Results'!$G$69+'Map and Results'!$G24)*(TowerDistanceMatrix!AW6+'Map and Results'!$G$69-'Map and Results'!$G24)*(TowerDistanceMatrix!AW6-'Map and Results'!$G$69+'Map and Results'!$G24)*(TowerDistanceMatrix!AW6+'Map and Results'!$G$69+'Map and Results'!$G24))))</f>
        <v>0</v>
      </c>
      <c r="AX7" s="26">
        <f ca="1">IF(TowerDistanceMatrix!AX6&lt;=ABS('Map and Results'!$G$70-'Map and Results'!$G24),MIN('Map and Results'!$H$70,'Map and Results'!$H24),IF(TowerDistanceMatrix!AX6&gt;=('Map and Results'!$G24+'Map and Results'!$G$70),0,'Map and Results'!$G$70^2*ACOS((TowerDistanceMatrix!AX6^2+'Map and Results'!$G$70^2-'Map and Results'!$G24^2)/(2*TowerDistanceMatrix!AX6*'Map and Results'!$G$70))+'Map and Results'!$G24^2*ACOS((TowerDistanceMatrix!AX6^2-'Map and Results'!$G$70^2+'Map and Results'!$G24^2)/(2*TowerDistanceMatrix!AX6*'Map and Results'!$G24))-0.5*SQRT((-TowerDistanceMatrix!AX6+'Map and Results'!$G$70+'Map and Results'!$G24)*(TowerDistanceMatrix!AX6+'Map and Results'!$G$70-'Map and Results'!$G24)*(TowerDistanceMatrix!AX6-'Map and Results'!$G$70+'Map and Results'!$G24)*(TowerDistanceMatrix!AX6+'Map and Results'!$G$70+'Map and Results'!$G24))))</f>
        <v>0</v>
      </c>
      <c r="AY7" s="26">
        <f ca="1">IF(TowerDistanceMatrix!AY6&lt;=ABS('Map and Results'!$G$71-'Map and Results'!$G24),MIN('Map and Results'!$H$71,'Map and Results'!$H24),IF(TowerDistanceMatrix!AY6&gt;=('Map and Results'!$G24+'Map and Results'!$G$71),0,'Map and Results'!$G$71^2*ACOS((TowerDistanceMatrix!AY6^2+'Map and Results'!$G$71^2-'Map and Results'!$G24^2)/(2*TowerDistanceMatrix!AY6*'Map and Results'!$G$71))+'Map and Results'!$G24^2*ACOS((TowerDistanceMatrix!AY6^2-'Map and Results'!$G$71^2+'Map and Results'!$G24^2)/(2*TowerDistanceMatrix!AY6*'Map and Results'!$G24))-0.5*SQRT((-TowerDistanceMatrix!AY6+'Map and Results'!$G$71+'Map and Results'!$G24)*(TowerDistanceMatrix!AY6+'Map and Results'!$G$71-'Map and Results'!$G24)*(TowerDistanceMatrix!AY6-'Map and Results'!$G$71+'Map and Results'!$G24)*(TowerDistanceMatrix!AY6+'Map and Results'!$G$71+'Map and Results'!$G24))))</f>
        <v>0</v>
      </c>
      <c r="AZ7" s="26">
        <f ca="1">IF(TowerDistanceMatrix!AZ6&lt;=ABS('Map and Results'!$G$72-'Map and Results'!$G24),MIN('Map and Results'!$H$72,'Map and Results'!$H24),IF(TowerDistanceMatrix!AZ6&gt;=('Map and Results'!$G24+'Map and Results'!$G$72),0,'Map and Results'!$G$72^2*ACOS((TowerDistanceMatrix!AZ6^2+'Map and Results'!$G$72^2-'Map and Results'!$G24^2)/(2*TowerDistanceMatrix!AZ6*'Map and Results'!$G$72))+'Map and Results'!$G24^2*ACOS((TowerDistanceMatrix!AZ6^2-'Map and Results'!$G$72^2+'Map and Results'!$G24^2)/(2*TowerDistanceMatrix!AZ6*'Map and Results'!$G24))-0.5*SQRT((-TowerDistanceMatrix!AZ6+'Map and Results'!$G$72+'Map and Results'!$G24)*(TowerDistanceMatrix!AZ6+'Map and Results'!$G$72-'Map and Results'!$G24)*(TowerDistanceMatrix!AZ6-'Map and Results'!$G$72+'Map and Results'!$G24)*(TowerDistanceMatrix!AZ6+'Map and Results'!$G$72+'Map and Results'!$G24))))</f>
        <v>0</v>
      </c>
      <c r="BA7" s="26"/>
      <c r="BB7" s="26"/>
      <c r="BC7">
        <f ca="1">IF('Map and Results'!B24=0,0,SUM(C7:AZ7))-BE7</f>
        <v>98.060143620232793</v>
      </c>
      <c r="BD7">
        <v>2</v>
      </c>
      <c r="BE7">
        <f t="shared" ca="1" si="0"/>
        <v>2827.4333882308138</v>
      </c>
      <c r="BG7">
        <f t="shared" ref="BG7:BG55" ca="1" si="1">BE7*($BG$3)</f>
        <v>28.274333882308138</v>
      </c>
      <c r="BH7">
        <f t="shared" ref="BH7:BH55" ca="1" si="2">BE7*($BH$3)</f>
        <v>565.48667764616278</v>
      </c>
      <c r="BJ7">
        <f ca="1">IF('Map and Results'!B24=0,0,IF((SUM(C7:AZ7)-BE7)&gt;BH7,$BJ$3,0))</f>
        <v>0</v>
      </c>
    </row>
    <row r="8" spans="1:62" ht="15">
      <c r="A8" s="95"/>
      <c r="B8" s="7">
        <v>3</v>
      </c>
      <c r="C8" s="4">
        <f ca="1">IF(TowerDistanceMatrix!C7&lt;=ABS('Map and Results'!$G$23-'Map and Results'!G25),MIN('Map and Results'!H25,'Map and Results'!H23),IF(TowerDistanceMatrix!C7&gt;=('Map and Results'!$G$23+'Map and Results'!G25),0,'Map and Results'!$G$23^2*ACOS((TowerDistanceMatrix!C7^2+'Map and Results'!$G$23^2-'Map and Results'!G25^2)/(2*TowerDistanceMatrix!C7*'Map and Results'!$G$23))+'Map and Results'!G25^2*ACOS((TowerDistanceMatrix!C7^2-'Map and Results'!$G$23^2+'Map and Results'!G25^2)/(2*TowerDistanceMatrix!C7*'Map and Results'!G25))-0.5*SQRT((-TowerDistanceMatrix!C7+'Map and Results'!$G$23+'Map and Results'!G25)*(TowerDistanceMatrix!C7+'Map and Results'!$G$23-'Map and Results'!G25)*(TowerDistanceMatrix!C7-'Map and Results'!$G$23+'Map and Results'!G25)*(TowerDistanceMatrix!C7+'Map and Results'!$G$23+'Map and Results'!G25))))</f>
        <v>0</v>
      </c>
      <c r="D8">
        <f ca="1">IF(TowerDistanceMatrix!D7&lt;=ABS('Map and Results'!$G$24-'Map and Results'!G25),MIN('Map and Results'!$H$24,'Map and Results'!H25),IF(TowerDistanceMatrix!D7&gt;=('Map and Results'!G25+'Map and Results'!$G$24),0,'Map and Results'!$G$24^2*ACOS((TowerDistanceMatrix!D7^2+'Map and Results'!$G$24^2-'Map and Results'!G25^2)/(2*TowerDistanceMatrix!D7*'Map and Results'!$G$24))+'Map and Results'!G25^2*ACOS((TowerDistanceMatrix!D7^2-'Map and Results'!$G$24^2+'Map and Results'!G25^2)/(2*TowerDistanceMatrix!D7*'Map and Results'!G25))-0.5*SQRT((-TowerDistanceMatrix!D7+'Map and Results'!$G$24+'Map and Results'!G25)*(TowerDistanceMatrix!D7+'Map and Results'!$G$24-'Map and Results'!G25)*(TowerDistanceMatrix!D7-'Map and Results'!$G$24+'Map and Results'!G25)*(TowerDistanceMatrix!D7+'Map and Results'!$G$24+'Map and Results'!G25))))</f>
        <v>0</v>
      </c>
      <c r="E8">
        <f ca="1">IF(TowerDistanceMatrix!E7&lt;=ABS('Map and Results'!$G$25-'Map and Results'!G25),MIN('Map and Results'!$H$25,'Map and Results'!H25),IF(TowerDistanceMatrix!E7&gt;=('Map and Results'!G25+'Map and Results'!$G$25),0,'Map and Results'!$G$25^2*ACOS((TowerDistanceMatrix!E7^2+'Map and Results'!$G$25^2-'Map and Results'!G25^2)/(2*TowerDistanceMatrix!E7*'Map and Results'!$G$25))+'Map and Results'!G25^2*ACOS((TowerDistanceMatrix!E7^2-'Map and Results'!$G$25^2+'Map and Results'!G25^2)/(2*TowerDistanceMatrix!E7*'Map and Results'!G25))-0.5*SQRT((-TowerDistanceMatrix!E7+'Map and Results'!$G$25+'Map and Results'!G25)*(TowerDistanceMatrix!E7+'Map and Results'!$G$25-'Map and Results'!G25)*(TowerDistanceMatrix!E7-'Map and Results'!$G$25+'Map and Results'!G25)*(TowerDistanceMatrix!E7+'Map and Results'!$G$25+'Map and Results'!G25))))</f>
        <v>2827.4333882308138</v>
      </c>
      <c r="F8">
        <f ca="1">IF(TowerDistanceMatrix!F7&lt;=ABS('Map and Results'!$G$26-'Map and Results'!$G25),MIN('Map and Results'!$H$26,'Map and Results'!$H25),IF(TowerDistanceMatrix!F7&gt;=('Map and Results'!$G25+'Map and Results'!$G$26),0,'Map and Results'!$G$26^2*ACOS((TowerDistanceMatrix!F7^2+'Map and Results'!$G$26^2-'Map and Results'!$G25^2)/(2*TowerDistanceMatrix!F7*'Map and Results'!$G$26))+'Map and Results'!$G25^2*ACOS((TowerDistanceMatrix!F7^2-'Map and Results'!$G$26^2+'Map and Results'!$G25^2)/(2*TowerDistanceMatrix!F7*'Map and Results'!$G25))-0.5*SQRT((-TowerDistanceMatrix!F7+'Map and Results'!$G$26+'Map and Results'!$G25)*(TowerDistanceMatrix!F7+'Map and Results'!$G$26-'Map and Results'!$G25)*(TowerDistanceMatrix!F7-'Map and Results'!$G$26+'Map and Results'!$G25)*(TowerDistanceMatrix!F7+'Map and Results'!$G$26+'Map and Results'!$G25))))</f>
        <v>0</v>
      </c>
      <c r="G8" s="26">
        <f ca="1">IF(TowerDistanceMatrix!G7&lt;=ABS('Map and Results'!$G$27-'Map and Results'!$G25),MIN('Map and Results'!$H$27,'Map and Results'!$H25),IF(TowerDistanceMatrix!G7&gt;=('Map and Results'!$G25+'Map and Results'!$G$27),0,'Map and Results'!$G$27^2*ACOS((TowerDistanceMatrix!G7^2+'Map and Results'!$G$27^2-'Map and Results'!$G25^2)/(2*TowerDistanceMatrix!G7*'Map and Results'!$G$27))+'Map and Results'!$G25^2*ACOS((TowerDistanceMatrix!G7^2-'Map and Results'!$G$27^2+'Map and Results'!$G25^2)/(2*TowerDistanceMatrix!G7*'Map and Results'!$G25))-0.5*SQRT((-TowerDistanceMatrix!G7+'Map and Results'!$G$27+'Map and Results'!$G25)*(TowerDistanceMatrix!G7+'Map and Results'!$G$27-'Map and Results'!$G25)*(TowerDistanceMatrix!G7-'Map and Results'!$G$27+'Map and Results'!$G25)*(TowerDistanceMatrix!G7+'Map and Results'!$G$27+'Map and Results'!$G25))))</f>
        <v>0</v>
      </c>
      <c r="H8" s="26">
        <f ca="1">IF(TowerDistanceMatrix!H7&lt;=ABS('Map and Results'!$G$28-'Map and Results'!$G25),MIN('Map and Results'!$H$28,'Map and Results'!$H25),IF(TowerDistanceMatrix!H7&gt;=('Map and Results'!$G25+'Map and Results'!$G$28),0,'Map and Results'!$G$28^2*ACOS((TowerDistanceMatrix!H7^2+'Map and Results'!$G$28^2-'Map and Results'!$G25^2)/(2*TowerDistanceMatrix!H7*'Map and Results'!$G$28))+'Map and Results'!$G25^2*ACOS((TowerDistanceMatrix!H7^2-'Map and Results'!$G$28^2+'Map and Results'!$G25^2)/(2*TowerDistanceMatrix!H7*'Map and Results'!$G25))-0.5*SQRT((-TowerDistanceMatrix!H7+'Map and Results'!$G$28+'Map and Results'!$G25)*(TowerDistanceMatrix!H7+'Map and Results'!$G$28-'Map and Results'!$G25)*(TowerDistanceMatrix!H7-'Map and Results'!$G$28+'Map and Results'!$G25)*(TowerDistanceMatrix!H7+'Map and Results'!$G$28+'Map and Results'!$G25))))</f>
        <v>0</v>
      </c>
      <c r="I8">
        <f ca="1">IF(TowerDistanceMatrix!I7&lt;=ABS('Map and Results'!$G$29-'Map and Results'!$G25),MIN('Map and Results'!$H$29,'Map and Results'!$H25),IF(TowerDistanceMatrix!I7&gt;=('Map and Results'!$G25+'Map and Results'!$G$29),0,'Map and Results'!$G$29^2*ACOS((TowerDistanceMatrix!I7^2+'Map and Results'!$G$29^2-'Map and Results'!$G25^2)/(2*TowerDistanceMatrix!I7*'Map and Results'!$G$29))+'Map and Results'!$G25^2*ACOS((TowerDistanceMatrix!I7^2-'Map and Results'!$G$29^2+'Map and Results'!$G25^2)/(2*TowerDistanceMatrix!I7*'Map and Results'!$G25))-0.5*SQRT((-TowerDistanceMatrix!I7+'Map and Results'!$G$29+'Map and Results'!$G25)*(TowerDistanceMatrix!I7+'Map and Results'!$G$29-'Map and Results'!$G25)*(TowerDistanceMatrix!I7-'Map and Results'!$G$29+'Map and Results'!$G25)*(TowerDistanceMatrix!I7+'Map and Results'!$G$29+'Map and Results'!$G25))))</f>
        <v>0</v>
      </c>
      <c r="J8">
        <f ca="1">IF(TowerDistanceMatrix!J7&lt;=ABS('Map and Results'!$G$30-'Map and Results'!$G25),MIN('Map and Results'!$H$30,'Map and Results'!$H25),IF(TowerDistanceMatrix!J7&gt;=('Map and Results'!$G25+'Map and Results'!$G$30),0,'Map and Results'!$G$30^2*ACOS((TowerDistanceMatrix!J7^2+'Map and Results'!$G$30^2-'Map and Results'!$G25^2)/(2*TowerDistanceMatrix!J7*'Map and Results'!$G$30))+'Map and Results'!$G25^2*ACOS((TowerDistanceMatrix!J7^2-'Map and Results'!$G$30^2+'Map and Results'!$G25^2)/(2*TowerDistanceMatrix!J7*'Map and Results'!$G25))-0.5*SQRT((-TowerDistanceMatrix!J7+'Map and Results'!$G$30+'Map and Results'!$G25)*(TowerDistanceMatrix!J7+'Map and Results'!$G$30-'Map and Results'!$G25)*(TowerDistanceMatrix!J7-'Map and Results'!$G$30+'Map and Results'!$G25)*(TowerDistanceMatrix!J7+'Map and Results'!$G$30+'Map and Results'!$G25))))</f>
        <v>0</v>
      </c>
      <c r="K8" s="26">
        <f ca="1">IF(TowerDistanceMatrix!K7&lt;=ABS('Map and Results'!$G$31-'Map and Results'!$G25),MIN('Map and Results'!$H$31,'Map and Results'!$H25),IF(TowerDistanceMatrix!K7&gt;=('Map and Results'!$G25+'Map and Results'!$G$31),0,'Map and Results'!$G$31^2*ACOS((TowerDistanceMatrix!K7^2+'Map and Results'!$G$31^2-'Map and Results'!$G25^2)/(2*TowerDistanceMatrix!K7*'Map and Results'!$G$31))+'Map and Results'!$G25^2*ACOS((TowerDistanceMatrix!K7^2-'Map and Results'!$G$31^2+'Map and Results'!$G25^2)/(2*TowerDistanceMatrix!K7*'Map and Results'!$G25))-0.5*SQRT((-TowerDistanceMatrix!K7+'Map and Results'!$G$31+'Map and Results'!$G25)*(TowerDistanceMatrix!K7+'Map and Results'!$G$31-'Map and Results'!$G25)*(TowerDistanceMatrix!K7-'Map and Results'!$G$31+'Map and Results'!$G25)*(TowerDistanceMatrix!K7+'Map and Results'!$G$31+'Map and Results'!$G25))))</f>
        <v>0</v>
      </c>
      <c r="L8" s="26">
        <f ca="1">IF(TowerDistanceMatrix!L7&lt;=ABS('Map and Results'!$G$32-'Map and Results'!$G25),MIN('Map and Results'!$H$32,'Map and Results'!$H25),IF(TowerDistanceMatrix!L7&gt;=('Map and Results'!$G25+'Map and Results'!$G$32),0,'Map and Results'!$G$32^2*ACOS((TowerDistanceMatrix!L7^2+'Map and Results'!$G$32^2-'Map and Results'!$G25^2)/(2*TowerDistanceMatrix!L7*'Map and Results'!$G$32))+'Map and Results'!$G25^2*ACOS((TowerDistanceMatrix!L7^2-'Map and Results'!$G$32^2+'Map and Results'!$G25^2)/(2*TowerDistanceMatrix!L7*'Map and Results'!$G25))-0.5*SQRT((-TowerDistanceMatrix!L7+'Map and Results'!$G$32+'Map and Results'!$G25)*(TowerDistanceMatrix!L7+'Map and Results'!$G$32-'Map and Results'!$G25)*(TowerDistanceMatrix!L7-'Map and Results'!$G$32+'Map and Results'!$G25)*(TowerDistanceMatrix!L7+'Map and Results'!$G$32+'Map and Results'!$G25))))</f>
        <v>0</v>
      </c>
      <c r="M8" s="26">
        <f ca="1">IF(TowerDistanceMatrix!M7&lt;=ABS('Map and Results'!$G$33-'Map and Results'!$G25),MIN('Map and Results'!$H$33,'Map and Results'!$H25),IF(TowerDistanceMatrix!M7&gt;=('Map and Results'!$G25+'Map and Results'!$G$33),0,'Map and Results'!$G$33^2*ACOS((TowerDistanceMatrix!M7^2+'Map and Results'!$G$33^2-'Map and Results'!$G25^2)/(2*TowerDistanceMatrix!M7*'Map and Results'!$G$33))+'Map and Results'!$G25^2*ACOS((TowerDistanceMatrix!M7^2-'Map and Results'!$G$33^2+'Map and Results'!$G25^2)/(2*TowerDistanceMatrix!M7*'Map and Results'!$G25))-0.5*SQRT((-TowerDistanceMatrix!M7+'Map and Results'!$G$33+'Map and Results'!$G25)*(TowerDistanceMatrix!M7+'Map and Results'!$G$33-'Map and Results'!$G25)*(TowerDistanceMatrix!M7-'Map and Results'!$G$33+'Map and Results'!$G25)*(TowerDistanceMatrix!M7+'Map and Results'!$G$33+'Map and Results'!$G25))))</f>
        <v>70.108215284859057</v>
      </c>
      <c r="N8" s="26">
        <f ca="1">IF(TowerDistanceMatrix!N7&lt;=ABS('Map and Results'!$G$34-'Map and Results'!$G25),MIN('Map and Results'!$H$34,'Map and Results'!$H25),IF(TowerDistanceMatrix!N7&gt;=('Map and Results'!$G25+'Map and Results'!$G$34),0,'Map and Results'!$G$34^2*ACOS((TowerDistanceMatrix!N7^2+'Map and Results'!$G$34^2-'Map and Results'!$G25^2)/(2*TowerDistanceMatrix!N7*'Map and Results'!$G$34))+'Map and Results'!$G25^2*ACOS((TowerDistanceMatrix!N7^2-'Map and Results'!$G$34^2+'Map and Results'!$G25^2)/(2*TowerDistanceMatrix!N7*'Map and Results'!$G25))-0.5*SQRT((-TowerDistanceMatrix!N7+'Map and Results'!$G$34+'Map and Results'!$G25)*(TowerDistanceMatrix!N7+'Map and Results'!$G$34-'Map and Results'!$G25)*(TowerDistanceMatrix!N7-'Map and Results'!$G$34+'Map and Results'!$G25)*(TowerDistanceMatrix!N7+'Map and Results'!$G$34+'Map and Results'!$G25))))</f>
        <v>0</v>
      </c>
      <c r="O8" s="26">
        <f ca="1">IF(TowerDistanceMatrix!O7&lt;=ABS('Map and Results'!$G$35-'Map and Results'!$G25),MIN('Map and Results'!$H$35,'Map and Results'!$H25),IF(TowerDistanceMatrix!O7&gt;=('Map and Results'!$G25+'Map and Results'!$G$35),0,'Map and Results'!$G$35^2*ACOS((TowerDistanceMatrix!O7^2+'Map and Results'!$G$35^2-'Map and Results'!$G25^2)/(2*TowerDistanceMatrix!O7*'Map and Results'!$G$35))+'Map and Results'!$G25^2*ACOS((TowerDistanceMatrix!O7^2-'Map and Results'!$G$35^2+'Map and Results'!$G25^2)/(2*TowerDistanceMatrix!O7*'Map and Results'!$G25))-0.5*SQRT((-TowerDistanceMatrix!O7+'Map and Results'!$G$35+'Map and Results'!$G25)*(TowerDistanceMatrix!O7+'Map and Results'!$G$35-'Map and Results'!$G25)*(TowerDistanceMatrix!O7-'Map and Results'!$G$35+'Map and Results'!$G25)*(TowerDistanceMatrix!O7+'Map and Results'!$G$35+'Map and Results'!$G25))))</f>
        <v>0</v>
      </c>
      <c r="P8" s="26">
        <f ca="1">IF(TowerDistanceMatrix!P7&lt;=ABS('Map and Results'!$G$36-'Map and Results'!$G25),MIN('Map and Results'!$H$36,'Map and Results'!$H25),IF(TowerDistanceMatrix!P7&gt;=('Map and Results'!$G25+'Map and Results'!$G$36),0,'Map and Results'!$G$36^2*ACOS((TowerDistanceMatrix!P7^2+'Map and Results'!$G$36^2-'Map and Results'!$G25^2)/(2*TowerDistanceMatrix!P7*'Map and Results'!$G$36))+'Map and Results'!$G25^2*ACOS((TowerDistanceMatrix!P7^2-'Map and Results'!$G$36^2+'Map and Results'!$G25^2)/(2*TowerDistanceMatrix!P7*'Map and Results'!$G25))-0.5*SQRT((-TowerDistanceMatrix!P7+'Map and Results'!$G$36+'Map and Results'!$G25)*(TowerDistanceMatrix!P7+'Map and Results'!$G$36-'Map and Results'!$G25)*(TowerDistanceMatrix!P7-'Map and Results'!$G$36+'Map and Results'!$G25)*(TowerDistanceMatrix!P7+'Map and Results'!$G$36+'Map and Results'!$G25))))</f>
        <v>0</v>
      </c>
      <c r="Q8" s="26">
        <f ca="1">IF(TowerDistanceMatrix!Q7&lt;=ABS('Map and Results'!$G$37-'Map and Results'!$G25),MIN('Map and Results'!$H$37,'Map and Results'!$H25),IF(TowerDistanceMatrix!Q7&gt;=('Map and Results'!$G25+'Map and Results'!$G$37),0,'Map and Results'!$G$37^2*ACOS((TowerDistanceMatrix!Q7^2+'Map and Results'!$G$37^2-'Map and Results'!$G25^2)/(2*TowerDistanceMatrix!Q7*'Map and Results'!$G$37))+'Map and Results'!$G25^2*ACOS((TowerDistanceMatrix!Q7^2-'Map and Results'!$G$37^2+'Map and Results'!$G25^2)/(2*TowerDistanceMatrix!Q7*'Map and Results'!$G25))-0.5*SQRT((-TowerDistanceMatrix!Q7+'Map and Results'!$G$37+'Map and Results'!$G25)*(TowerDistanceMatrix!Q7+'Map and Results'!$G$37-'Map and Results'!$G25)*(TowerDistanceMatrix!Q7-'Map and Results'!$G$37+'Map and Results'!$G25)*(TowerDistanceMatrix!Q7+'Map and Results'!$G$37+'Map and Results'!$G25))))</f>
        <v>0</v>
      </c>
      <c r="R8" s="26">
        <f ca="1">IF(TowerDistanceMatrix!R7&lt;=ABS('Map and Results'!$G$38-'Map and Results'!$G25),MIN('Map and Results'!$H$38,'Map and Results'!$H25),IF(TowerDistanceMatrix!R7&gt;=('Map and Results'!$G25+'Map and Results'!$G$38),0,'Map and Results'!$G$38^2*ACOS((TowerDistanceMatrix!R7^2+'Map and Results'!$G$38^2-'Map and Results'!$G25^2)/(2*TowerDistanceMatrix!R7*'Map and Results'!$G$38))+'Map and Results'!$G25^2*ACOS((TowerDistanceMatrix!R7^2-'Map and Results'!$G$38^2+'Map and Results'!$G25^2)/(2*TowerDistanceMatrix!R7*'Map and Results'!$G25))-0.5*SQRT((-TowerDistanceMatrix!R7+'Map and Results'!$G$38+'Map and Results'!$G25)*(TowerDistanceMatrix!R7+'Map and Results'!$G$38-'Map and Results'!$G25)*(TowerDistanceMatrix!R7-'Map and Results'!$G$38+'Map and Results'!$G25)*(TowerDistanceMatrix!R7+'Map and Results'!$G$38+'Map and Results'!$G25))))</f>
        <v>0</v>
      </c>
      <c r="S8" s="26">
        <f ca="1">IF(TowerDistanceMatrix!S7&lt;=ABS('Map and Results'!$G$39-'Map and Results'!$G25),MIN('Map and Results'!$H$39,'Map and Results'!$H25),IF(TowerDistanceMatrix!S7&gt;=('Map and Results'!$G25+'Map and Results'!$G$39),0,'Map and Results'!$G$39^2*ACOS((TowerDistanceMatrix!S7^2+'Map and Results'!$G$39^2-'Map and Results'!$G25^2)/(2*TowerDistanceMatrix!S7*'Map and Results'!$G$39))+'Map and Results'!$G25^2*ACOS((TowerDistanceMatrix!S7^2-'Map and Results'!$G$39^2+'Map and Results'!$G25^2)/(2*TowerDistanceMatrix!S7*'Map and Results'!$G25))-0.5*SQRT((-TowerDistanceMatrix!S7+'Map and Results'!$G$39+'Map and Results'!$G25)*(TowerDistanceMatrix!S7+'Map and Results'!$G$39-'Map and Results'!$G25)*(TowerDistanceMatrix!S7-'Map and Results'!$G$39+'Map and Results'!$G25)*(TowerDistanceMatrix!S7+'Map and Results'!$G$39+'Map and Results'!$G25))))</f>
        <v>0</v>
      </c>
      <c r="T8" s="26">
        <f ca="1">IF(TowerDistanceMatrix!T7&lt;=ABS('Map and Results'!$G$40-'Map and Results'!$G25),MIN('Map and Results'!$H$40,'Map and Results'!$H25),IF(TowerDistanceMatrix!T7&gt;=('Map and Results'!$G25+'Map and Results'!$G$40),0,'Map and Results'!$G$40^2*ACOS((TowerDistanceMatrix!T7^2+'Map and Results'!$G$40^2-'Map and Results'!$G25^2)/(2*TowerDistanceMatrix!T7*'Map and Results'!$G$40))+'Map and Results'!$G25^2*ACOS((TowerDistanceMatrix!T7^2-'Map and Results'!$G$40^2+'Map and Results'!$G25^2)/(2*TowerDistanceMatrix!T7*'Map and Results'!$G25))-0.5*SQRT((-TowerDistanceMatrix!T7+'Map and Results'!$G$40+'Map and Results'!$G25)*(TowerDistanceMatrix!T7+'Map and Results'!$G$40-'Map and Results'!$G25)*(TowerDistanceMatrix!T7-'Map and Results'!$G$40+'Map and Results'!$G25)*(TowerDistanceMatrix!T7+'Map and Results'!$G$40+'Map and Results'!$G25))))</f>
        <v>0</v>
      </c>
      <c r="U8" s="26">
        <f ca="1">IF(TowerDistanceMatrix!U7&lt;=ABS('Map and Results'!$G$41-'Map and Results'!$G25),MIN('Map and Results'!$H$41,'Map and Results'!$H25),IF(TowerDistanceMatrix!U7&gt;=('Map and Results'!$G25+'Map and Results'!$G$41),0,'Map and Results'!$G$41^2*ACOS((TowerDistanceMatrix!U7^2+'Map and Results'!$G$41^2-'Map and Results'!$G25^2)/(2*TowerDistanceMatrix!U7*'Map and Results'!$G$41))+'Map and Results'!$G25^2*ACOS((TowerDistanceMatrix!U7^2-'Map and Results'!$G$41^2+'Map and Results'!$G25^2)/(2*TowerDistanceMatrix!U7*'Map and Results'!$G25))-0.5*SQRT((-TowerDistanceMatrix!U7+'Map and Results'!$G$41+'Map and Results'!$G25)*(TowerDistanceMatrix!U7+'Map and Results'!$G$41-'Map and Results'!$G25)*(TowerDistanceMatrix!U7-'Map and Results'!$G$41+'Map and Results'!$G25)*(TowerDistanceMatrix!U7+'Map and Results'!$G$41+'Map and Results'!$G25))))</f>
        <v>0</v>
      </c>
      <c r="V8" s="26">
        <f ca="1">IF(TowerDistanceMatrix!V7&lt;=ABS('Map and Results'!$G$42-'Map and Results'!$G25),MIN('Map and Results'!$H$42,'Map and Results'!$H25),IF(TowerDistanceMatrix!V7&gt;=('Map and Results'!$G25+'Map and Results'!$G$42),0,'Map and Results'!$G$42^2*ACOS((TowerDistanceMatrix!V7^2+'Map and Results'!$G$42^2-'Map and Results'!$G25^2)/(2*TowerDistanceMatrix!V7*'Map and Results'!$G$42))+'Map and Results'!$G25^2*ACOS((TowerDistanceMatrix!V7^2-'Map and Results'!$G$42^2+'Map and Results'!$G25^2)/(2*TowerDistanceMatrix!V7*'Map and Results'!$G25))-0.5*SQRT((-TowerDistanceMatrix!V7+'Map and Results'!$G$42+'Map and Results'!$G25)*(TowerDistanceMatrix!V7+'Map and Results'!$G$42-'Map and Results'!$G25)*(TowerDistanceMatrix!V7-'Map and Results'!$G$42+'Map and Results'!$G25)*(TowerDistanceMatrix!V7+'Map and Results'!$G$42+'Map and Results'!$G25))))</f>
        <v>0</v>
      </c>
      <c r="W8" s="26">
        <f ca="1">IF(TowerDistanceMatrix!W7&lt;=ABS('Map and Results'!$G$43-'Map and Results'!$G25),MIN('Map and Results'!$H$43,'Map and Results'!$H25),IF(TowerDistanceMatrix!W7&gt;=('Map and Results'!$G25+'Map and Results'!$G$43),0,'Map and Results'!$G$43^2*ACOS((TowerDistanceMatrix!W7^2+'Map and Results'!$G$43^2-'Map and Results'!$G25^2)/(2*TowerDistanceMatrix!W7*'Map and Results'!$G$43))+'Map and Results'!$G25^2*ACOS((TowerDistanceMatrix!W7^2-'Map and Results'!$G$43^2+'Map and Results'!$G25^2)/(2*TowerDistanceMatrix!W7*'Map and Results'!$G25))-0.5*SQRT((-TowerDistanceMatrix!W7+'Map and Results'!$G$43+'Map and Results'!$G25)*(TowerDistanceMatrix!W7+'Map and Results'!$G$43-'Map and Results'!$G25)*(TowerDistanceMatrix!W7-'Map and Results'!$G$43+'Map and Results'!$G25)*(TowerDistanceMatrix!W7+'Map and Results'!$G$43+'Map and Results'!$G25))))</f>
        <v>0</v>
      </c>
      <c r="X8" s="26">
        <f ca="1">IF(TowerDistanceMatrix!X7&lt;=ABS('Map and Results'!$G$44-'Map and Results'!$G25),MIN('Map and Results'!$H$44,'Map and Results'!$H25),IF(TowerDistanceMatrix!X7&gt;=('Map and Results'!$G25+'Map and Results'!$G$44),0,'Map and Results'!$G$44^2*ACOS((TowerDistanceMatrix!X7^2+'Map and Results'!$G$44^2-'Map and Results'!$G25^2)/(2*TowerDistanceMatrix!X7*'Map and Results'!$G$44))+'Map and Results'!$G25^2*ACOS((TowerDistanceMatrix!X7^2-'Map and Results'!$G$44^2+'Map and Results'!$G25^2)/(2*TowerDistanceMatrix!X7*'Map and Results'!$G25))-0.5*SQRT((-TowerDistanceMatrix!X7+'Map and Results'!$G$44+'Map and Results'!$G25)*(TowerDistanceMatrix!X7+'Map and Results'!$G$44-'Map and Results'!$G25)*(TowerDistanceMatrix!X7-'Map and Results'!$G$44+'Map and Results'!$G25)*(TowerDistanceMatrix!X7+'Map and Results'!$G$44+'Map and Results'!$G25))))</f>
        <v>0</v>
      </c>
      <c r="Y8" s="26">
        <f ca="1">IF(TowerDistanceMatrix!Y7&lt;=ABS('Map and Results'!$G$45-'Map and Results'!$G25),MIN('Map and Results'!$H$45,'Map and Results'!$H25),IF(TowerDistanceMatrix!Y7&gt;=('Map and Results'!$G25+'Map and Results'!$G$45),0,'Map and Results'!$G$45^2*ACOS((TowerDistanceMatrix!Y7^2+'Map and Results'!$G$45^2-'Map and Results'!$G25^2)/(2*TowerDistanceMatrix!Y7*'Map and Results'!$G$45))+'Map and Results'!$G25^2*ACOS((TowerDistanceMatrix!Y7^2-'Map and Results'!$G$45^2+'Map and Results'!$G25^2)/(2*TowerDistanceMatrix!Y7*'Map and Results'!$G25))-0.5*SQRT((-TowerDistanceMatrix!Y7+'Map and Results'!$G$45+'Map and Results'!$G25)*(TowerDistanceMatrix!Y7+'Map and Results'!$G$45-'Map and Results'!$G25)*(TowerDistanceMatrix!Y7-'Map and Results'!$G$45+'Map and Results'!$G25)*(TowerDistanceMatrix!Y7+'Map and Results'!$G$45+'Map and Results'!$G25))))</f>
        <v>0</v>
      </c>
      <c r="Z8" s="26">
        <f ca="1">IF(TowerDistanceMatrix!Z7&lt;=ABS('Map and Results'!$G$46-'Map and Results'!$G25),MIN('Map and Results'!$H$46,'Map and Results'!$H25),IF(TowerDistanceMatrix!Z7&gt;=('Map and Results'!$G25+'Map and Results'!$G$46),0,'Map and Results'!$G$46^2*ACOS((TowerDistanceMatrix!Z7^2+'Map and Results'!$G$46^2-'Map and Results'!$G25^2)/(2*TowerDistanceMatrix!Z7*'Map and Results'!$G$46))+'Map and Results'!$G25^2*ACOS((TowerDistanceMatrix!Z7^2-'Map and Results'!$G$46^2+'Map and Results'!$G25^2)/(2*TowerDistanceMatrix!Z7*'Map and Results'!$G25))-0.5*SQRT((-TowerDistanceMatrix!Z7+'Map and Results'!$G$46+'Map and Results'!$G25)*(TowerDistanceMatrix!Z7+'Map and Results'!$G$46-'Map and Results'!$G25)*(TowerDistanceMatrix!Z7-'Map and Results'!$G$46+'Map and Results'!$G25)*(TowerDistanceMatrix!Z7+'Map and Results'!$G$46+'Map and Results'!$G25))))</f>
        <v>0</v>
      </c>
      <c r="AA8" s="26">
        <f ca="1">IF(TowerDistanceMatrix!AA7&lt;=ABS('Map and Results'!$G$47-'Map and Results'!$G25),MIN('Map and Results'!$H$47,'Map and Results'!$H25),IF(TowerDistanceMatrix!AA7&gt;=('Map and Results'!$G25+'Map and Results'!$G$47),0,'Map and Results'!$G$47^2*ACOS((TowerDistanceMatrix!AA7^2+'Map and Results'!$G$47^2-'Map and Results'!$G25^2)/(2*TowerDistanceMatrix!AA7*'Map and Results'!$G$47))+'Map and Results'!$G25^2*ACOS((TowerDistanceMatrix!AA7^2-'Map and Results'!$G$47^2+'Map and Results'!$G25^2)/(2*TowerDistanceMatrix!AA7*'Map and Results'!$G25))-0.5*SQRT((-TowerDistanceMatrix!AA7+'Map and Results'!$G$47+'Map and Results'!$G25)*(TowerDistanceMatrix!AA7+'Map and Results'!$G$47-'Map and Results'!$G25)*(TowerDistanceMatrix!AA7-'Map and Results'!$G$47+'Map and Results'!$G25)*(TowerDistanceMatrix!AA7+'Map and Results'!$G$47+'Map and Results'!$G25))))</f>
        <v>0</v>
      </c>
      <c r="AB8" s="26">
        <f ca="1">IF(TowerDistanceMatrix!AB7&lt;=ABS('Map and Results'!$G$48-'Map and Results'!$G25),MIN('Map and Results'!$H$48,'Map and Results'!$H25),IF(TowerDistanceMatrix!AB7&gt;=('Map and Results'!$G25+'Map and Results'!$G$48),0,'Map and Results'!$G$48^2*ACOS((TowerDistanceMatrix!AB7^2+'Map and Results'!$G$48^2-'Map and Results'!$G25^2)/(2*TowerDistanceMatrix!AB7*'Map and Results'!$G$48))+'Map and Results'!$G25^2*ACOS((TowerDistanceMatrix!AB7^2-'Map and Results'!$G$48^2+'Map and Results'!$G25^2)/(2*TowerDistanceMatrix!AB7*'Map and Results'!$G25))-0.5*SQRT((-TowerDistanceMatrix!AB7+'Map and Results'!$G$48+'Map and Results'!$G25)*(TowerDistanceMatrix!AB7+'Map and Results'!$G$48-'Map and Results'!$G25)*(TowerDistanceMatrix!AB7-'Map and Results'!$G$48+'Map and Results'!$G25)*(TowerDistanceMatrix!AB7+'Map and Results'!$G$48+'Map and Results'!$G25))))</f>
        <v>0</v>
      </c>
      <c r="AC8" s="26">
        <f ca="1">IF(TowerDistanceMatrix!AC7&lt;=ABS('Map and Results'!$G$49-'Map and Results'!$G25),MIN('Map and Results'!$H$49,'Map and Results'!$H25),IF(TowerDistanceMatrix!AC7&gt;=('Map and Results'!$G25+'Map and Results'!$G$49),0,'Map and Results'!$G$49^2*ACOS((TowerDistanceMatrix!AC7^2+'Map and Results'!$G$49^2-'Map and Results'!$G25^2)/(2*TowerDistanceMatrix!AC7*'Map and Results'!$G$49))+'Map and Results'!$G25^2*ACOS((TowerDistanceMatrix!AC7^2-'Map and Results'!$G$49^2+'Map and Results'!$G25^2)/(2*TowerDistanceMatrix!AC7*'Map and Results'!$G25))-0.5*SQRT((-TowerDistanceMatrix!AC7+'Map and Results'!$G$49+'Map and Results'!$G25)*(TowerDistanceMatrix!AC7+'Map and Results'!$G$49-'Map and Results'!$G25)*(TowerDistanceMatrix!AC7-'Map and Results'!$G$49+'Map and Results'!$G25)*(TowerDistanceMatrix!AC7+'Map and Results'!$G$49+'Map and Results'!$G25))))</f>
        <v>0</v>
      </c>
      <c r="AD8" s="26">
        <f ca="1">IF(TowerDistanceMatrix!AD7&lt;=ABS('Map and Results'!$G$50-'Map and Results'!$G25),MIN('Map and Results'!$H$50,'Map and Results'!$H25),IF(TowerDistanceMatrix!AD7&gt;=('Map and Results'!$G25+'Map and Results'!$G$50),0,'Map and Results'!$G$50^2*ACOS((TowerDistanceMatrix!AD7^2+'Map and Results'!$G$50^2-'Map and Results'!$G25^2)/(2*TowerDistanceMatrix!AD7*'Map and Results'!$G$50))+'Map and Results'!$G25^2*ACOS((TowerDistanceMatrix!AD7^2-'Map and Results'!$G$50^2+'Map and Results'!$G25^2)/(2*TowerDistanceMatrix!AD7*'Map and Results'!$G25))-0.5*SQRT((-TowerDistanceMatrix!AD7+'Map and Results'!$G$50+'Map and Results'!$G25)*(TowerDistanceMatrix!AD7+'Map and Results'!$G$50-'Map and Results'!$G25)*(TowerDistanceMatrix!AD7-'Map and Results'!$G$50+'Map and Results'!$G25)*(TowerDistanceMatrix!AD7+'Map and Results'!$G$50+'Map and Results'!$G25))))</f>
        <v>0</v>
      </c>
      <c r="AE8" s="26">
        <f ca="1">IF(TowerDistanceMatrix!AE7&lt;=ABS('Map and Results'!$G$51-'Map and Results'!$G25),MIN('Map and Results'!$H$51,'Map and Results'!$H25),IF(TowerDistanceMatrix!AE7&gt;=('Map and Results'!$G25+'Map and Results'!$G$51),0,'Map and Results'!$G$51^2*ACOS((TowerDistanceMatrix!AE7^2+'Map and Results'!$G$51^2-'Map and Results'!$G25^2)/(2*TowerDistanceMatrix!AE7*'Map and Results'!$G$51))+'Map and Results'!$G25^2*ACOS((TowerDistanceMatrix!AE7^2-'Map and Results'!$G$51^2+'Map and Results'!$G25^2)/(2*TowerDistanceMatrix!AE7*'Map and Results'!$G25))-0.5*SQRT((-TowerDistanceMatrix!AE7+'Map and Results'!$G$51+'Map and Results'!$G25)*(TowerDistanceMatrix!AE7+'Map and Results'!$G$51-'Map and Results'!$G25)*(TowerDistanceMatrix!AE7-'Map and Results'!$G$51+'Map and Results'!$G25)*(TowerDistanceMatrix!AE7+'Map and Results'!$G$51+'Map and Results'!$G25))))</f>
        <v>0</v>
      </c>
      <c r="AF8" s="26">
        <f ca="1">IF(TowerDistanceMatrix!AF7&lt;=ABS('Map and Results'!$G$52-'Map and Results'!$G25),MIN('Map and Results'!$H$52,'Map and Results'!$H25),IF(TowerDistanceMatrix!AF7&gt;=('Map and Results'!$G25+'Map and Results'!$G$52),0,'Map and Results'!$G$52^2*ACOS((TowerDistanceMatrix!AF7^2+'Map and Results'!$G$52^2-'Map and Results'!$G25^2)/(2*TowerDistanceMatrix!AF7*'Map and Results'!$G$52))+'Map and Results'!$G25^2*ACOS((TowerDistanceMatrix!AF7^2-'Map and Results'!$G$52^2+'Map and Results'!$G25^2)/(2*TowerDistanceMatrix!AF7*'Map and Results'!$G25))-0.5*SQRT((-TowerDistanceMatrix!AF7+'Map and Results'!$G$52+'Map and Results'!$G25)*(TowerDistanceMatrix!AF7+'Map and Results'!$G$52-'Map and Results'!$G25)*(TowerDistanceMatrix!AF7-'Map and Results'!$G$52+'Map and Results'!$G25)*(TowerDistanceMatrix!AF7+'Map and Results'!$G$52+'Map and Results'!$G25))))</f>
        <v>0</v>
      </c>
      <c r="AG8" s="26">
        <f ca="1">IF(TowerDistanceMatrix!AG7&lt;=ABS('Map and Results'!$G$53-'Map and Results'!$G25),MIN('Map and Results'!$H$53,'Map and Results'!$H25),IF(TowerDistanceMatrix!AG7&gt;=('Map and Results'!$G25+'Map and Results'!$G$53),0,'Map and Results'!$G$53^2*ACOS((TowerDistanceMatrix!AG7^2+'Map and Results'!$G$53^2-'Map and Results'!$G25^2)/(2*TowerDistanceMatrix!AG7*'Map and Results'!$G$53))+'Map and Results'!$G25^2*ACOS((TowerDistanceMatrix!AG7^2-'Map and Results'!$G$53^2+'Map and Results'!$G25^2)/(2*TowerDistanceMatrix!AG7*'Map and Results'!$G25))-0.5*SQRT((-TowerDistanceMatrix!AG7+'Map and Results'!$G$53+'Map and Results'!$G25)*(TowerDistanceMatrix!AG7+'Map and Results'!$G$53-'Map and Results'!$G25)*(TowerDistanceMatrix!AG7-'Map and Results'!$G$53+'Map and Results'!$G25)*(TowerDistanceMatrix!AG7+'Map and Results'!$G$53+'Map and Results'!$G25))))</f>
        <v>0</v>
      </c>
      <c r="AH8" s="26">
        <f ca="1">IF(TowerDistanceMatrix!AH7&lt;=ABS('Map and Results'!$G$54-'Map and Results'!$G25),MIN('Map and Results'!$H$54,'Map and Results'!$H25),IF(TowerDistanceMatrix!AH7&gt;=('Map and Results'!$G25+'Map and Results'!$G$54),0,'Map and Results'!$G$54^2*ACOS((TowerDistanceMatrix!AH7^2+'Map and Results'!$G$54^2-'Map and Results'!$G25^2)/(2*TowerDistanceMatrix!AH7*'Map and Results'!$G$54))+'Map and Results'!$G25^2*ACOS((TowerDistanceMatrix!AH7^2-'Map and Results'!$G$54^2+'Map and Results'!$G25^2)/(2*TowerDistanceMatrix!AH7*'Map and Results'!$G25))-0.5*SQRT((-TowerDistanceMatrix!AH7+'Map and Results'!$G$54+'Map and Results'!$G25)*(TowerDistanceMatrix!AH7+'Map and Results'!$G$54-'Map and Results'!$G25)*(TowerDistanceMatrix!AH7-'Map and Results'!$G$54+'Map and Results'!$G25)*(TowerDistanceMatrix!AH7+'Map and Results'!$G$54+'Map and Results'!$G25))))</f>
        <v>0</v>
      </c>
      <c r="AI8" s="26">
        <f ca="1">IF(TowerDistanceMatrix!AI7&lt;=ABS('Map and Results'!$G$55-'Map and Results'!$G25),MIN('Map and Results'!$H$55,'Map and Results'!$H25),IF(TowerDistanceMatrix!AI7&gt;=('Map and Results'!$G25+'Map and Results'!$G$55),0,'Map and Results'!$G$55^2*ACOS((TowerDistanceMatrix!AI7^2+'Map and Results'!$G$55^2-'Map and Results'!$G25^2)/(2*TowerDistanceMatrix!AI7*'Map and Results'!$G$55))+'Map and Results'!$G25^2*ACOS((TowerDistanceMatrix!AI7^2-'Map and Results'!$G$55^2+'Map and Results'!$G25^2)/(2*TowerDistanceMatrix!AI7*'Map and Results'!$G25))-0.5*SQRT((-TowerDistanceMatrix!AI7+'Map and Results'!$G$55+'Map and Results'!$G25)*(TowerDistanceMatrix!AI7+'Map and Results'!$G$55-'Map and Results'!$G25)*(TowerDistanceMatrix!AI7-'Map and Results'!$G$55+'Map and Results'!$G25)*(TowerDistanceMatrix!AI7+'Map and Results'!$G$55+'Map and Results'!$G25))))</f>
        <v>0</v>
      </c>
      <c r="AJ8" s="26">
        <f ca="1">IF(TowerDistanceMatrix!AJ7&lt;=ABS('Map and Results'!$G$56-'Map and Results'!$G25),MIN('Map and Results'!$H$56,'Map and Results'!$H25),IF(TowerDistanceMatrix!AJ7&gt;=('Map and Results'!$G25+'Map and Results'!$G$56),0,'Map and Results'!$G$56^2*ACOS((TowerDistanceMatrix!AJ7^2+'Map and Results'!$G$56^2-'Map and Results'!$G25^2)/(2*TowerDistanceMatrix!AJ7*'Map and Results'!$G$56))+'Map and Results'!$G25^2*ACOS((TowerDistanceMatrix!AJ7^2-'Map and Results'!$G$56^2+'Map and Results'!$G25^2)/(2*TowerDistanceMatrix!AJ7*'Map and Results'!$G25))-0.5*SQRT((-TowerDistanceMatrix!AJ7+'Map and Results'!$G$56+'Map and Results'!$G25)*(TowerDistanceMatrix!AJ7+'Map and Results'!$G$56-'Map and Results'!$G25)*(TowerDistanceMatrix!AJ7-'Map and Results'!$G$56+'Map and Results'!$G25)*(TowerDistanceMatrix!AJ7+'Map and Results'!$G$56+'Map and Results'!$G25))))</f>
        <v>0</v>
      </c>
      <c r="AK8" s="26">
        <f ca="1">IF(TowerDistanceMatrix!AK7&lt;=ABS('Map and Results'!$G$57-'Map and Results'!$G25),MIN('Map and Results'!$H$57,'Map and Results'!$H25),IF(TowerDistanceMatrix!AK7&gt;=('Map and Results'!$G25+'Map and Results'!$G$57),0,'Map and Results'!$G$57^2*ACOS((TowerDistanceMatrix!AK7^2+'Map and Results'!$G$57^2-'Map and Results'!$G25^2)/(2*TowerDistanceMatrix!AK7*'Map and Results'!$G$57))+'Map and Results'!$G25^2*ACOS((TowerDistanceMatrix!AK7^2-'Map and Results'!$G$57^2+'Map and Results'!$G25^2)/(2*TowerDistanceMatrix!AK7*'Map and Results'!$G25))-0.5*SQRT((-TowerDistanceMatrix!AK7+'Map and Results'!$G$57+'Map and Results'!$G25)*(TowerDistanceMatrix!AK7+'Map and Results'!$G$57-'Map and Results'!$G25)*(TowerDistanceMatrix!AK7-'Map and Results'!$G$57+'Map and Results'!$G25)*(TowerDistanceMatrix!AK7+'Map and Results'!$G$57+'Map and Results'!$G25))))</f>
        <v>0</v>
      </c>
      <c r="AL8" s="26">
        <f ca="1">IF(TowerDistanceMatrix!AL7&lt;=ABS('Map and Results'!$G$58-'Map and Results'!$G25),MIN('Map and Results'!$H$58,'Map and Results'!$H25),IF(TowerDistanceMatrix!AL7&gt;=('Map and Results'!$G25+'Map and Results'!$G$58),0,'Map and Results'!$G$58^2*ACOS((TowerDistanceMatrix!AL7^2+'Map and Results'!$G$58^2-'Map and Results'!$G25^2)/(2*TowerDistanceMatrix!AL7*'Map and Results'!$G$58))+'Map and Results'!$G25^2*ACOS((TowerDistanceMatrix!AL7^2-'Map and Results'!$G$58^2+'Map and Results'!$G25^2)/(2*TowerDistanceMatrix!AL7*'Map and Results'!$G25))-0.5*SQRT((-TowerDistanceMatrix!AL7+'Map and Results'!$G$58+'Map and Results'!$G25)*(TowerDistanceMatrix!AL7+'Map and Results'!$G$58-'Map and Results'!$G25)*(TowerDistanceMatrix!AL7-'Map and Results'!$G$58+'Map and Results'!$G25)*(TowerDistanceMatrix!AL7+'Map and Results'!$G$58+'Map and Results'!$G25))))</f>
        <v>0</v>
      </c>
      <c r="AM8" s="26">
        <f ca="1">IF(TowerDistanceMatrix!AM7&lt;=ABS('Map and Results'!$G$59-'Map and Results'!$G25),MIN('Map and Results'!$H$59,'Map and Results'!$H25),IF(TowerDistanceMatrix!AM7&gt;=('Map and Results'!$G25+'Map and Results'!$G$59),0,'Map and Results'!$G$59^2*ACOS((TowerDistanceMatrix!AM7^2+'Map and Results'!$G$59^2-'Map and Results'!$G25^2)/(2*TowerDistanceMatrix!AM7*'Map and Results'!$G$59))+'Map and Results'!$G25^2*ACOS((TowerDistanceMatrix!AM7^2-'Map and Results'!$G$59^2+'Map and Results'!$G25^2)/(2*TowerDistanceMatrix!AM7*'Map and Results'!$G25))-0.5*SQRT((-TowerDistanceMatrix!AM7+'Map and Results'!$G$59+'Map and Results'!$G25)*(TowerDistanceMatrix!AM7+'Map and Results'!$G$59-'Map and Results'!$G25)*(TowerDistanceMatrix!AM7-'Map and Results'!$G$59+'Map and Results'!$G25)*(TowerDistanceMatrix!AM7+'Map and Results'!$G$59+'Map and Results'!$G25))))</f>
        <v>0</v>
      </c>
      <c r="AN8" s="26">
        <f ca="1">IF(TowerDistanceMatrix!AN7&lt;=ABS('Map and Results'!$G$60-'Map and Results'!$G25),MIN('Map and Results'!$H$60,'Map and Results'!$H25),IF(TowerDistanceMatrix!AN7&gt;=('Map and Results'!$G25+'Map and Results'!$G$60),0,'Map and Results'!$G$60^2*ACOS((TowerDistanceMatrix!AN7^2+'Map and Results'!$G$60^2-'Map and Results'!$G25^2)/(2*TowerDistanceMatrix!AN7*'Map and Results'!$G$60))+'Map and Results'!$G25^2*ACOS((TowerDistanceMatrix!AN7^2-'Map and Results'!$G$60^2+'Map and Results'!$G25^2)/(2*TowerDistanceMatrix!AN7*'Map and Results'!$G25))-0.5*SQRT((-TowerDistanceMatrix!AN7+'Map and Results'!$G$60+'Map and Results'!$G25)*(TowerDistanceMatrix!AN7+'Map and Results'!$G$60-'Map and Results'!$G25)*(TowerDistanceMatrix!AN7-'Map and Results'!$G$60+'Map and Results'!$G25)*(TowerDistanceMatrix!AN7+'Map and Results'!$G$60+'Map and Results'!$G25))))</f>
        <v>0</v>
      </c>
      <c r="AO8" s="26">
        <f ca="1">IF(TowerDistanceMatrix!AO7&lt;=ABS('Map and Results'!$G$61-'Map and Results'!$G25),MIN('Map and Results'!$H$61,'Map and Results'!$H25),IF(TowerDistanceMatrix!AO7&gt;=('Map and Results'!$G25+'Map and Results'!$G$61),0,'Map and Results'!$G$61^2*ACOS((TowerDistanceMatrix!AO7^2+'Map and Results'!$G$61^2-'Map and Results'!$G25^2)/(2*TowerDistanceMatrix!AO7*'Map and Results'!$G$61))+'Map and Results'!$G25^2*ACOS((TowerDistanceMatrix!AO7^2-'Map and Results'!$G$61^2+'Map and Results'!$G25^2)/(2*TowerDistanceMatrix!AO7*'Map and Results'!$G25))-0.5*SQRT((-TowerDistanceMatrix!AO7+'Map and Results'!$G$61+'Map and Results'!$G25)*(TowerDistanceMatrix!AO7+'Map and Results'!$G$61-'Map and Results'!$G25)*(TowerDistanceMatrix!AO7-'Map and Results'!$G$61+'Map and Results'!$G25)*(TowerDistanceMatrix!AO7+'Map and Results'!$G$61+'Map and Results'!$G25))))</f>
        <v>0</v>
      </c>
      <c r="AP8" s="26">
        <f ca="1">IF(TowerDistanceMatrix!AP7&lt;=ABS('Map and Results'!$G$62-'Map and Results'!$G25),MIN('Map and Results'!$H$62,'Map and Results'!$H25),IF(TowerDistanceMatrix!AP7&gt;=('Map and Results'!$G25+'Map and Results'!$G$62),0,'Map and Results'!$G$62^2*ACOS((TowerDistanceMatrix!AP7^2+'Map and Results'!$G$62^2-'Map and Results'!$G25^2)/(2*TowerDistanceMatrix!AP7*'Map and Results'!$G$62))+'Map and Results'!$G25^2*ACOS((TowerDistanceMatrix!AP7^2-'Map and Results'!$G$62^2+'Map and Results'!$G25^2)/(2*TowerDistanceMatrix!AP7*'Map and Results'!$G25))-0.5*SQRT((-TowerDistanceMatrix!AP7+'Map and Results'!$G$62+'Map and Results'!$G25)*(TowerDistanceMatrix!AP7+'Map and Results'!$G$62-'Map and Results'!$G25)*(TowerDistanceMatrix!AP7-'Map and Results'!$G$62+'Map and Results'!$G25)*(TowerDistanceMatrix!AP7+'Map and Results'!$G$62+'Map and Results'!$G25))))</f>
        <v>0</v>
      </c>
      <c r="AQ8" s="26">
        <f ca="1">IF(TowerDistanceMatrix!AQ7&lt;=ABS('Map and Results'!$G$63-'Map and Results'!$G25),MIN('Map and Results'!$H$63,'Map and Results'!$H25),IF(TowerDistanceMatrix!AQ7&gt;=('Map and Results'!$G25+'Map and Results'!$G$63),0,'Map and Results'!$G$63^2*ACOS((TowerDistanceMatrix!AQ7^2+'Map and Results'!$G$63^2-'Map and Results'!$G25^2)/(2*TowerDistanceMatrix!AQ7*'Map and Results'!$G$63))+'Map and Results'!$G25^2*ACOS((TowerDistanceMatrix!AQ7^2-'Map and Results'!$G$63^2+'Map and Results'!$G25^2)/(2*TowerDistanceMatrix!AQ7*'Map and Results'!$G25))-0.5*SQRT((-TowerDistanceMatrix!AQ7+'Map and Results'!$G$63+'Map and Results'!$G25)*(TowerDistanceMatrix!AQ7+'Map and Results'!$G$63-'Map and Results'!$G25)*(TowerDistanceMatrix!AQ7-'Map and Results'!$G$63+'Map and Results'!$G25)*(TowerDistanceMatrix!AQ7+'Map and Results'!$G$63+'Map and Results'!$G25))))</f>
        <v>0</v>
      </c>
      <c r="AR8" s="26">
        <f ca="1">IF(TowerDistanceMatrix!AR7&lt;=ABS('Map and Results'!$G$64-'Map and Results'!$G25),MIN('Map and Results'!$H$64,'Map and Results'!$H25),IF(TowerDistanceMatrix!AR7&gt;=('Map and Results'!$G25+'Map and Results'!$G$64),0,'Map and Results'!$G$64^2*ACOS((TowerDistanceMatrix!AR7^2+'Map and Results'!$G$64^2-'Map and Results'!$G25^2)/(2*TowerDistanceMatrix!AR7*'Map and Results'!$G$64))+'Map and Results'!$G25^2*ACOS((TowerDistanceMatrix!AR7^2-'Map and Results'!$G$64^2+'Map and Results'!$G25^2)/(2*TowerDistanceMatrix!AR7*'Map and Results'!$G25))-0.5*SQRT((-TowerDistanceMatrix!AR7+'Map and Results'!$G$64+'Map and Results'!$G25)*(TowerDistanceMatrix!AR7+'Map and Results'!$G$64-'Map and Results'!$G25)*(TowerDistanceMatrix!AR7-'Map and Results'!$G$64+'Map and Results'!$G25)*(TowerDistanceMatrix!AR7+'Map and Results'!$G$64+'Map and Results'!$G25))))</f>
        <v>0</v>
      </c>
      <c r="AS8" s="26">
        <f ca="1">IF(TowerDistanceMatrix!AS7&lt;=ABS('Map and Results'!$G$65-'Map and Results'!$G25),MIN('Map and Results'!$H$65,'Map and Results'!$H25),IF(TowerDistanceMatrix!AS7&gt;=('Map and Results'!$G25+'Map and Results'!$G$65),0,'Map and Results'!$G$65^2*ACOS((TowerDistanceMatrix!AS7^2+'Map and Results'!$G$65^2-'Map and Results'!$G25^2)/(2*TowerDistanceMatrix!AS7*'Map and Results'!$G$65))+'Map and Results'!$G25^2*ACOS((TowerDistanceMatrix!AS7^2-'Map and Results'!$G$65^2+'Map and Results'!$G25^2)/(2*TowerDistanceMatrix!AS7*'Map and Results'!$G25))-0.5*SQRT((-TowerDistanceMatrix!AS7+'Map and Results'!$G$65+'Map and Results'!$G25)*(TowerDistanceMatrix!AS7+'Map and Results'!$G$65-'Map and Results'!$G25)*(TowerDistanceMatrix!AS7-'Map and Results'!$G$65+'Map and Results'!$G25)*(TowerDistanceMatrix!AS7+'Map and Results'!$G$65+'Map and Results'!$G25))))</f>
        <v>0</v>
      </c>
      <c r="AT8" s="26">
        <f ca="1">IF(TowerDistanceMatrix!AT7&lt;=ABS('Map and Results'!$G$66-'Map and Results'!$G25),MIN('Map and Results'!$H$66,'Map and Results'!$H25),IF(TowerDistanceMatrix!AT7&gt;=('Map and Results'!$G25+'Map and Results'!$G$66),0,'Map and Results'!$G$66^2*ACOS((TowerDistanceMatrix!AT7^2+'Map and Results'!$G$66^2-'Map and Results'!$G25^2)/(2*TowerDistanceMatrix!AT7*'Map and Results'!$G$66))+'Map and Results'!$G25^2*ACOS((TowerDistanceMatrix!AT7^2-'Map and Results'!$G$66^2+'Map and Results'!$G25^2)/(2*TowerDistanceMatrix!AT7*'Map and Results'!$G25))-0.5*SQRT((-TowerDistanceMatrix!AT7+'Map and Results'!$G$66+'Map and Results'!$G25)*(TowerDistanceMatrix!AT7+'Map and Results'!$G$66-'Map and Results'!$G25)*(TowerDistanceMatrix!AT7-'Map and Results'!$G$66+'Map and Results'!$G25)*(TowerDistanceMatrix!AT7+'Map and Results'!$G$66+'Map and Results'!$G25))))</f>
        <v>0</v>
      </c>
      <c r="AU8" s="26">
        <f ca="1">IF(TowerDistanceMatrix!AU7&lt;=ABS('Map and Results'!$G$67-'Map and Results'!$G25),MIN('Map and Results'!$H$67,'Map and Results'!$H25),IF(TowerDistanceMatrix!AU7&gt;=('Map and Results'!$G25+'Map and Results'!$G$67),0,'Map and Results'!$G$67^2*ACOS((TowerDistanceMatrix!AU7^2+'Map and Results'!$G$67^2-'Map and Results'!$G25^2)/(2*TowerDistanceMatrix!AU7*'Map and Results'!$G$67))+'Map and Results'!$G25^2*ACOS((TowerDistanceMatrix!AU7^2-'Map and Results'!$G$67^2+'Map and Results'!$G25^2)/(2*TowerDistanceMatrix!AU7*'Map and Results'!$G25))-0.5*SQRT((-TowerDistanceMatrix!AU7+'Map and Results'!$G$67+'Map and Results'!$G25)*(TowerDistanceMatrix!AU7+'Map and Results'!$G$67-'Map and Results'!$G25)*(TowerDistanceMatrix!AU7-'Map and Results'!$G$67+'Map and Results'!$G25)*(TowerDistanceMatrix!AU7+'Map and Results'!$G$67+'Map and Results'!$G25))))</f>
        <v>0</v>
      </c>
      <c r="AV8" s="26">
        <f ca="1">IF(TowerDistanceMatrix!AV7&lt;=ABS('Map and Results'!$G$68-'Map and Results'!$G25),MIN('Map and Results'!$H$68,'Map and Results'!$H25),IF(TowerDistanceMatrix!AV7&gt;=('Map and Results'!$G25+'Map and Results'!$G$68),0,'Map and Results'!$G$68^2*ACOS((TowerDistanceMatrix!AV7^2+'Map and Results'!$G$68^2-'Map and Results'!$G25^2)/(2*TowerDistanceMatrix!AV7*'Map and Results'!$G$68))+'Map and Results'!$G25^2*ACOS((TowerDistanceMatrix!AV7^2-'Map and Results'!$G$68^2+'Map and Results'!$G25^2)/(2*TowerDistanceMatrix!AV7*'Map and Results'!$G25))-0.5*SQRT((-TowerDistanceMatrix!AV7+'Map and Results'!$G$68+'Map and Results'!$G25)*(TowerDistanceMatrix!AV7+'Map and Results'!$G$68-'Map and Results'!$G25)*(TowerDistanceMatrix!AV7-'Map and Results'!$G$68+'Map and Results'!$G25)*(TowerDistanceMatrix!AV7+'Map and Results'!$G$68+'Map and Results'!$G25))))</f>
        <v>0</v>
      </c>
      <c r="AW8" s="26">
        <f ca="1">IF(TowerDistanceMatrix!AW7&lt;=ABS('Map and Results'!$G$69-'Map and Results'!$G25),MIN('Map and Results'!$H$69,'Map and Results'!$H25),IF(TowerDistanceMatrix!AW7&gt;=('Map and Results'!$G25+'Map and Results'!$G$69),0,'Map and Results'!$G$69^2*ACOS((TowerDistanceMatrix!AW7^2+'Map and Results'!$G$69^2-'Map and Results'!$G25^2)/(2*TowerDistanceMatrix!AW7*'Map and Results'!$G$69))+'Map and Results'!$G25^2*ACOS((TowerDistanceMatrix!AW7^2-'Map and Results'!$G$69^2+'Map and Results'!$G25^2)/(2*TowerDistanceMatrix!AW7*'Map and Results'!$G25))-0.5*SQRT((-TowerDistanceMatrix!AW7+'Map and Results'!$G$69+'Map and Results'!$G25)*(TowerDistanceMatrix!AW7+'Map and Results'!$G$69-'Map and Results'!$G25)*(TowerDistanceMatrix!AW7-'Map and Results'!$G$69+'Map and Results'!$G25)*(TowerDistanceMatrix!AW7+'Map and Results'!$G$69+'Map and Results'!$G25))))</f>
        <v>0</v>
      </c>
      <c r="AX8" s="26">
        <f ca="1">IF(TowerDistanceMatrix!AX7&lt;=ABS('Map and Results'!$G$70-'Map and Results'!$G25),MIN('Map and Results'!$H$70,'Map and Results'!$H25),IF(TowerDistanceMatrix!AX7&gt;=('Map and Results'!$G25+'Map and Results'!$G$70),0,'Map and Results'!$G$70^2*ACOS((TowerDistanceMatrix!AX7^2+'Map and Results'!$G$70^2-'Map and Results'!$G25^2)/(2*TowerDistanceMatrix!AX7*'Map and Results'!$G$70))+'Map and Results'!$G25^2*ACOS((TowerDistanceMatrix!AX7^2-'Map and Results'!$G$70^2+'Map and Results'!$G25^2)/(2*TowerDistanceMatrix!AX7*'Map and Results'!$G25))-0.5*SQRT((-TowerDistanceMatrix!AX7+'Map and Results'!$G$70+'Map and Results'!$G25)*(TowerDistanceMatrix!AX7+'Map and Results'!$G$70-'Map and Results'!$G25)*(TowerDistanceMatrix!AX7-'Map and Results'!$G$70+'Map and Results'!$G25)*(TowerDistanceMatrix!AX7+'Map and Results'!$G$70+'Map and Results'!$G25))))</f>
        <v>0</v>
      </c>
      <c r="AY8" s="26">
        <f ca="1">IF(TowerDistanceMatrix!AY7&lt;=ABS('Map and Results'!$G$71-'Map and Results'!$G25),MIN('Map and Results'!$H$71,'Map and Results'!$H25),IF(TowerDistanceMatrix!AY7&gt;=('Map and Results'!$G25+'Map and Results'!$G$71),0,'Map and Results'!$G$71^2*ACOS((TowerDistanceMatrix!AY7^2+'Map and Results'!$G$71^2-'Map and Results'!$G25^2)/(2*TowerDistanceMatrix!AY7*'Map and Results'!$G$71))+'Map and Results'!$G25^2*ACOS((TowerDistanceMatrix!AY7^2-'Map and Results'!$G$71^2+'Map and Results'!$G25^2)/(2*TowerDistanceMatrix!AY7*'Map and Results'!$G25))-0.5*SQRT((-TowerDistanceMatrix!AY7+'Map and Results'!$G$71+'Map and Results'!$G25)*(TowerDistanceMatrix!AY7+'Map and Results'!$G$71-'Map and Results'!$G25)*(TowerDistanceMatrix!AY7-'Map and Results'!$G$71+'Map and Results'!$G25)*(TowerDistanceMatrix!AY7+'Map and Results'!$G$71+'Map and Results'!$G25))))</f>
        <v>0</v>
      </c>
      <c r="AZ8" s="26">
        <f ca="1">IF(TowerDistanceMatrix!AZ7&lt;=ABS('Map and Results'!$G$72-'Map and Results'!$G25),MIN('Map and Results'!$H$72,'Map and Results'!$H25),IF(TowerDistanceMatrix!AZ7&gt;=('Map and Results'!$G25+'Map and Results'!$G$72),0,'Map and Results'!$G$72^2*ACOS((TowerDistanceMatrix!AZ7^2+'Map and Results'!$G$72^2-'Map and Results'!$G25^2)/(2*TowerDistanceMatrix!AZ7*'Map and Results'!$G$72))+'Map and Results'!$G25^2*ACOS((TowerDistanceMatrix!AZ7^2-'Map and Results'!$G$72^2+'Map and Results'!$G25^2)/(2*TowerDistanceMatrix!AZ7*'Map and Results'!$G25))-0.5*SQRT((-TowerDistanceMatrix!AZ7+'Map and Results'!$G$72+'Map and Results'!$G25)*(TowerDistanceMatrix!AZ7+'Map and Results'!$G$72-'Map and Results'!$G25)*(TowerDistanceMatrix!AZ7-'Map and Results'!$G$72+'Map and Results'!$G25)*(TowerDistanceMatrix!AZ7+'Map and Results'!$G$72+'Map and Results'!$G25))))</f>
        <v>0</v>
      </c>
      <c r="BA8" s="26"/>
      <c r="BB8" s="26"/>
      <c r="BC8">
        <f ca="1">IF('Map and Results'!B25=0,0,SUM(C8:AZ8))-BE8</f>
        <v>70.108215284858943</v>
      </c>
      <c r="BD8">
        <v>3</v>
      </c>
      <c r="BE8">
        <f t="shared" ca="1" si="0"/>
        <v>2827.4333882308138</v>
      </c>
      <c r="BG8">
        <f t="shared" ca="1" si="1"/>
        <v>28.274333882308138</v>
      </c>
      <c r="BH8">
        <f t="shared" ca="1" si="2"/>
        <v>565.48667764616278</v>
      </c>
      <c r="BJ8">
        <f ca="1">IF('Map and Results'!B25=0,0,IF((SUM(C8:AZ8)-BE8)&gt;BH8,$BJ$3,0))</f>
        <v>0</v>
      </c>
    </row>
    <row r="9" spans="1:62" ht="15">
      <c r="A9" s="96"/>
      <c r="B9" s="7">
        <v>4</v>
      </c>
      <c r="C9" s="4">
        <f ca="1">IF(TowerDistanceMatrix!C8&lt;=ABS('Map and Results'!$G$23-'Map and Results'!G26),MIN('Map and Results'!H26,'Map and Results'!H24),IF(TowerDistanceMatrix!C8&gt;=('Map and Results'!$G$23+'Map and Results'!G26),0,'Map and Results'!$G$23^2*ACOS((TowerDistanceMatrix!C8^2+'Map and Results'!$G$23^2-'Map and Results'!G26^2)/(2*TowerDistanceMatrix!C8*'Map and Results'!$G$23))+'Map and Results'!G26^2*ACOS((TowerDistanceMatrix!C8^2-'Map and Results'!$G$23^2+'Map and Results'!G26^2)/(2*TowerDistanceMatrix!C8*'Map and Results'!G26))-0.5*SQRT((-TowerDistanceMatrix!C8+'Map and Results'!$G$23+'Map and Results'!G26)*(TowerDistanceMatrix!C8+'Map and Results'!$G$23-'Map and Results'!G26)*(TowerDistanceMatrix!C8-'Map and Results'!$G$23+'Map and Results'!G26)*(TowerDistanceMatrix!C8+'Map and Results'!$G$23+'Map and Results'!G26))))</f>
        <v>0</v>
      </c>
      <c r="D9">
        <f ca="1">IF(TowerDistanceMatrix!D8&lt;=ABS('Map and Results'!$G$24-'Map and Results'!G26),MIN('Map and Results'!$H$24,'Map and Results'!H26),IF(TowerDistanceMatrix!D8&gt;=('Map and Results'!G26+'Map and Results'!$G$24),0,'Map and Results'!$G$24^2*ACOS((TowerDistanceMatrix!D8^2+'Map and Results'!$G$24^2-'Map and Results'!G26^2)/(2*TowerDistanceMatrix!D8*'Map and Results'!$G$24))+'Map and Results'!G26^2*ACOS((TowerDistanceMatrix!D8^2-'Map and Results'!$G$24^2+'Map and Results'!G26^2)/(2*TowerDistanceMatrix!D8*'Map and Results'!G26))-0.5*SQRT((-TowerDistanceMatrix!D8+'Map and Results'!$G$24+'Map and Results'!G26)*(TowerDistanceMatrix!D8+'Map and Results'!$G$24-'Map and Results'!G26)*(TowerDistanceMatrix!D8-'Map and Results'!$G$24+'Map and Results'!G26)*(TowerDistanceMatrix!D8+'Map and Results'!$G$24+'Map and Results'!G26))))</f>
        <v>0</v>
      </c>
      <c r="E9">
        <f ca="1">IF(TowerDistanceMatrix!E8&lt;=ABS('Map and Results'!$G$25-'Map and Results'!G26),MIN('Map and Results'!$H$25,'Map and Results'!H26),IF(TowerDistanceMatrix!E8&gt;=('Map and Results'!G26+'Map and Results'!$G$25),0,'Map and Results'!$G$25^2*ACOS((TowerDistanceMatrix!E8^2+'Map and Results'!$G$25^2-'Map and Results'!G26^2)/(2*TowerDistanceMatrix!E8*'Map and Results'!$G$25))+'Map and Results'!G26^2*ACOS((TowerDistanceMatrix!E8^2-'Map and Results'!$G$25^2+'Map and Results'!G26^2)/(2*TowerDistanceMatrix!E8*'Map and Results'!G26))-0.5*SQRT((-TowerDistanceMatrix!E8+'Map and Results'!$G$25+'Map and Results'!G26)*(TowerDistanceMatrix!E8+'Map and Results'!$G$25-'Map and Results'!G26)*(TowerDistanceMatrix!E8-'Map and Results'!$G$25+'Map and Results'!G26)*(TowerDistanceMatrix!E8+'Map and Results'!$G$25+'Map and Results'!G26))))</f>
        <v>0</v>
      </c>
      <c r="F9">
        <f ca="1">IF(TowerDistanceMatrix!F8&lt;=ABS('Map and Results'!$G$26-'Map and Results'!$G26),MIN('Map and Results'!$H$26,'Map and Results'!$H26),IF(TowerDistanceMatrix!F8&gt;=('Map and Results'!$G26+'Map and Results'!$G$26),0,'Map and Results'!$G$26^2*ACOS((TowerDistanceMatrix!F8^2+'Map and Results'!$G$26^2-'Map and Results'!$G26^2)/(2*TowerDistanceMatrix!F8*'Map and Results'!$G$26))+'Map and Results'!$G26^2*ACOS((TowerDistanceMatrix!F8^2-'Map and Results'!$G$26^2+'Map and Results'!$G26^2)/(2*TowerDistanceMatrix!F8*'Map and Results'!$G26))-0.5*SQRT((-TowerDistanceMatrix!F8+'Map and Results'!$G$26+'Map and Results'!$G26)*(TowerDistanceMatrix!F8+'Map and Results'!$G$26-'Map and Results'!$G26)*(TowerDistanceMatrix!F8-'Map and Results'!$G$26+'Map and Results'!$G26)*(TowerDistanceMatrix!F8+'Map and Results'!$G$26+'Map and Results'!$G26))))</f>
        <v>1256.6370614359173</v>
      </c>
      <c r="G9" s="26">
        <f ca="1">IF(TowerDistanceMatrix!G8&lt;=ABS('Map and Results'!$G$27-'Map and Results'!$G26),MIN('Map and Results'!$H$27,'Map and Results'!$H26),IF(TowerDistanceMatrix!G8&gt;=('Map and Results'!$G26+'Map and Results'!$G$27),0,'Map and Results'!$G$27^2*ACOS((TowerDistanceMatrix!G8^2+'Map and Results'!$G$27^2-'Map and Results'!$G26^2)/(2*TowerDistanceMatrix!G8*'Map and Results'!$G$27))+'Map and Results'!$G26^2*ACOS((TowerDistanceMatrix!G8^2-'Map and Results'!$G$27^2+'Map and Results'!$G26^2)/(2*TowerDistanceMatrix!G8*'Map and Results'!$G26))-0.5*SQRT((-TowerDistanceMatrix!G8+'Map and Results'!$G$27+'Map and Results'!$G26)*(TowerDistanceMatrix!G8+'Map and Results'!$G$27-'Map and Results'!$G26)*(TowerDistanceMatrix!G8-'Map and Results'!$G$27+'Map and Results'!$G26)*(TowerDistanceMatrix!G8+'Map and Results'!$G$27+'Map and Results'!$G26))))</f>
        <v>0</v>
      </c>
      <c r="H9" s="26">
        <f ca="1">IF(TowerDistanceMatrix!H8&lt;=ABS('Map and Results'!$G$28-'Map and Results'!$G26),MIN('Map and Results'!$H$28,'Map and Results'!$H26),IF(TowerDistanceMatrix!H8&gt;=('Map and Results'!$G26+'Map and Results'!$G$28),0,'Map and Results'!$G$28^2*ACOS((TowerDistanceMatrix!H8^2+'Map and Results'!$G$28^2-'Map and Results'!$G26^2)/(2*TowerDistanceMatrix!H8*'Map and Results'!$G$28))+'Map and Results'!$G26^2*ACOS((TowerDistanceMatrix!H8^2-'Map and Results'!$G$28^2+'Map and Results'!$G26^2)/(2*TowerDistanceMatrix!H8*'Map and Results'!$G26))-0.5*SQRT((-TowerDistanceMatrix!H8+'Map and Results'!$G$28+'Map and Results'!$G26)*(TowerDistanceMatrix!H8+'Map and Results'!$G$28-'Map and Results'!$G26)*(TowerDistanceMatrix!H8-'Map and Results'!$G$28+'Map and Results'!$G26)*(TowerDistanceMatrix!H8+'Map and Results'!$G$28+'Map and Results'!$G26))))</f>
        <v>0</v>
      </c>
      <c r="I9">
        <f ca="1">IF(TowerDistanceMatrix!I8&lt;=ABS('Map and Results'!$G$29-'Map and Results'!$G26),MIN('Map and Results'!$H$29,'Map and Results'!$H26),IF(TowerDistanceMatrix!I8&gt;=('Map and Results'!$G26+'Map and Results'!$G$29),0,'Map and Results'!$G$29^2*ACOS((TowerDistanceMatrix!I8^2+'Map and Results'!$G$29^2-'Map and Results'!$G26^2)/(2*TowerDistanceMatrix!I8*'Map and Results'!$G$29))+'Map and Results'!$G26^2*ACOS((TowerDistanceMatrix!I8^2-'Map and Results'!$G$29^2+'Map and Results'!$G26^2)/(2*TowerDistanceMatrix!I8*'Map and Results'!$G26))-0.5*SQRT((-TowerDistanceMatrix!I8+'Map and Results'!$G$29+'Map and Results'!$G26)*(TowerDistanceMatrix!I8+'Map and Results'!$G$29-'Map and Results'!$G26)*(TowerDistanceMatrix!I8-'Map and Results'!$G$29+'Map and Results'!$G26)*(TowerDistanceMatrix!I8+'Map and Results'!$G$29+'Map and Results'!$G26))))</f>
        <v>0</v>
      </c>
      <c r="J9">
        <f ca="1">IF(TowerDistanceMatrix!J8&lt;=ABS('Map and Results'!$G$30-'Map and Results'!$G26),MIN('Map and Results'!$H$30,'Map and Results'!$H26),IF(TowerDistanceMatrix!J8&gt;=('Map and Results'!$G26+'Map and Results'!$G$30),0,'Map and Results'!$G$30^2*ACOS((TowerDistanceMatrix!J8^2+'Map and Results'!$G$30^2-'Map and Results'!$G26^2)/(2*TowerDistanceMatrix!J8*'Map and Results'!$G$30))+'Map and Results'!$G26^2*ACOS((TowerDistanceMatrix!J8^2-'Map and Results'!$G$30^2+'Map and Results'!$G26^2)/(2*TowerDistanceMatrix!J8*'Map and Results'!$G26))-0.5*SQRT((-TowerDistanceMatrix!J8+'Map and Results'!$G$30+'Map and Results'!$G26)*(TowerDistanceMatrix!J8+'Map and Results'!$G$30-'Map and Results'!$G26)*(TowerDistanceMatrix!J8-'Map and Results'!$G$30+'Map and Results'!$G26)*(TowerDistanceMatrix!J8+'Map and Results'!$G$30+'Map and Results'!$G26))))</f>
        <v>0</v>
      </c>
      <c r="K9" s="26">
        <f ca="1">IF(TowerDistanceMatrix!K8&lt;=ABS('Map and Results'!$G$31-'Map and Results'!$G26),MIN('Map and Results'!$H$31,'Map and Results'!$H26),IF(TowerDistanceMatrix!K8&gt;=('Map and Results'!$G26+'Map and Results'!$G$31),0,'Map and Results'!$G$31^2*ACOS((TowerDistanceMatrix!K8^2+'Map and Results'!$G$31^2-'Map and Results'!$G26^2)/(2*TowerDistanceMatrix!K8*'Map and Results'!$G$31))+'Map and Results'!$G26^2*ACOS((TowerDistanceMatrix!K8^2-'Map and Results'!$G$31^2+'Map and Results'!$G26^2)/(2*TowerDistanceMatrix!K8*'Map and Results'!$G26))-0.5*SQRT((-TowerDistanceMatrix!K8+'Map and Results'!$G$31+'Map and Results'!$G26)*(TowerDistanceMatrix!K8+'Map and Results'!$G$31-'Map and Results'!$G26)*(TowerDistanceMatrix!K8-'Map and Results'!$G$31+'Map and Results'!$G26)*(TowerDistanceMatrix!K8+'Map and Results'!$G$31+'Map and Results'!$G26))))</f>
        <v>0</v>
      </c>
      <c r="L9" s="26">
        <f ca="1">IF(TowerDistanceMatrix!L8&lt;=ABS('Map and Results'!$G$32-'Map and Results'!$G26),MIN('Map and Results'!$H$32,'Map and Results'!$H26),IF(TowerDistanceMatrix!L8&gt;=('Map and Results'!$G26+'Map and Results'!$G$32),0,'Map and Results'!$G$32^2*ACOS((TowerDistanceMatrix!L8^2+'Map and Results'!$G$32^2-'Map and Results'!$G26^2)/(2*TowerDistanceMatrix!L8*'Map and Results'!$G$32))+'Map and Results'!$G26^2*ACOS((TowerDistanceMatrix!L8^2-'Map and Results'!$G$32^2+'Map and Results'!$G26^2)/(2*TowerDistanceMatrix!L8*'Map and Results'!$G26))-0.5*SQRT((-TowerDistanceMatrix!L8+'Map and Results'!$G$32+'Map and Results'!$G26)*(TowerDistanceMatrix!L8+'Map and Results'!$G$32-'Map and Results'!$G26)*(TowerDistanceMatrix!L8-'Map and Results'!$G$32+'Map and Results'!$G26)*(TowerDistanceMatrix!L8+'Map and Results'!$G$32+'Map and Results'!$G26))))</f>
        <v>0</v>
      </c>
      <c r="M9" s="26">
        <f ca="1">IF(TowerDistanceMatrix!M8&lt;=ABS('Map and Results'!$G$33-'Map and Results'!$G26),MIN('Map and Results'!$H$33,'Map and Results'!$H26),IF(TowerDistanceMatrix!M8&gt;=('Map and Results'!$G26+'Map and Results'!$G$33),0,'Map and Results'!$G$33^2*ACOS((TowerDistanceMatrix!M8^2+'Map and Results'!$G$33^2-'Map and Results'!$G26^2)/(2*TowerDistanceMatrix!M8*'Map and Results'!$G$33))+'Map and Results'!$G26^2*ACOS((TowerDistanceMatrix!M8^2-'Map and Results'!$G$33^2+'Map and Results'!$G26^2)/(2*TowerDistanceMatrix!M8*'Map and Results'!$G26))-0.5*SQRT((-TowerDistanceMatrix!M8+'Map and Results'!$G$33+'Map and Results'!$G26)*(TowerDistanceMatrix!M8+'Map and Results'!$G$33-'Map and Results'!$G26)*(TowerDistanceMatrix!M8-'Map and Results'!$G$33+'Map and Results'!$G26)*(TowerDistanceMatrix!M8+'Map and Results'!$G$33+'Map and Results'!$G26))))</f>
        <v>0</v>
      </c>
      <c r="N9" s="26">
        <f ca="1">IF(TowerDistanceMatrix!N8&lt;=ABS('Map and Results'!$G$34-'Map and Results'!$G26),MIN('Map and Results'!$H$34,'Map and Results'!$H26),IF(TowerDistanceMatrix!N8&gt;=('Map and Results'!$G26+'Map and Results'!$G$34),0,'Map and Results'!$G$34^2*ACOS((TowerDistanceMatrix!N8^2+'Map and Results'!$G$34^2-'Map and Results'!$G26^2)/(2*TowerDistanceMatrix!N8*'Map and Results'!$G$34))+'Map and Results'!$G26^2*ACOS((TowerDistanceMatrix!N8^2-'Map and Results'!$G$34^2+'Map and Results'!$G26^2)/(2*TowerDistanceMatrix!N8*'Map and Results'!$G26))-0.5*SQRT((-TowerDistanceMatrix!N8+'Map and Results'!$G$34+'Map and Results'!$G26)*(TowerDistanceMatrix!N8+'Map and Results'!$G$34-'Map and Results'!$G26)*(TowerDistanceMatrix!N8-'Map and Results'!$G$34+'Map and Results'!$G26)*(TowerDistanceMatrix!N8+'Map and Results'!$G$34+'Map and Results'!$G26))))</f>
        <v>0</v>
      </c>
      <c r="O9" s="26">
        <f ca="1">IF(TowerDistanceMatrix!O8&lt;=ABS('Map and Results'!$G$35-'Map and Results'!$G26),MIN('Map and Results'!$H$35,'Map and Results'!$H26),IF(TowerDistanceMatrix!O8&gt;=('Map and Results'!$G26+'Map and Results'!$G$35),0,'Map and Results'!$G$35^2*ACOS((TowerDistanceMatrix!O8^2+'Map and Results'!$G$35^2-'Map and Results'!$G26^2)/(2*TowerDistanceMatrix!O8*'Map and Results'!$G$35))+'Map and Results'!$G26^2*ACOS((TowerDistanceMatrix!O8^2-'Map and Results'!$G$35^2+'Map and Results'!$G26^2)/(2*TowerDistanceMatrix!O8*'Map and Results'!$G26))-0.5*SQRT((-TowerDistanceMatrix!O8+'Map and Results'!$G$35+'Map and Results'!$G26)*(TowerDistanceMatrix!O8+'Map and Results'!$G$35-'Map and Results'!$G26)*(TowerDistanceMatrix!O8-'Map and Results'!$G$35+'Map and Results'!$G26)*(TowerDistanceMatrix!O8+'Map and Results'!$G$35+'Map and Results'!$G26))))</f>
        <v>803.02128879608176</v>
      </c>
      <c r="P9" s="26">
        <f ca="1">IF(TowerDistanceMatrix!P8&lt;=ABS('Map and Results'!$G$36-'Map and Results'!$G26),MIN('Map and Results'!$H$36,'Map and Results'!$H26),IF(TowerDistanceMatrix!P8&gt;=('Map and Results'!$G26+'Map and Results'!$G$36),0,'Map and Results'!$G$36^2*ACOS((TowerDistanceMatrix!P8^2+'Map and Results'!$G$36^2-'Map and Results'!$G26^2)/(2*TowerDistanceMatrix!P8*'Map and Results'!$G$36))+'Map and Results'!$G26^2*ACOS((TowerDistanceMatrix!P8^2-'Map and Results'!$G$36^2+'Map and Results'!$G26^2)/(2*TowerDistanceMatrix!P8*'Map and Results'!$G26))-0.5*SQRT((-TowerDistanceMatrix!P8+'Map and Results'!$G$36+'Map and Results'!$G26)*(TowerDistanceMatrix!P8+'Map and Results'!$G$36-'Map and Results'!$G26)*(TowerDistanceMatrix!P8-'Map and Results'!$G$36+'Map and Results'!$G26)*(TowerDistanceMatrix!P8+'Map and Results'!$G$36+'Map and Results'!$G26))))</f>
        <v>0</v>
      </c>
      <c r="Q9" s="26">
        <f ca="1">IF(TowerDistanceMatrix!Q8&lt;=ABS('Map and Results'!$G$37-'Map and Results'!$G26),MIN('Map and Results'!$H$37,'Map and Results'!$H26),IF(TowerDistanceMatrix!Q8&gt;=('Map and Results'!$G26+'Map and Results'!$G$37),0,'Map and Results'!$G$37^2*ACOS((TowerDistanceMatrix!Q8^2+'Map and Results'!$G$37^2-'Map and Results'!$G26^2)/(2*TowerDistanceMatrix!Q8*'Map and Results'!$G$37))+'Map and Results'!$G26^2*ACOS((TowerDistanceMatrix!Q8^2-'Map and Results'!$G$37^2+'Map and Results'!$G26^2)/(2*TowerDistanceMatrix!Q8*'Map and Results'!$G26))-0.5*SQRT((-TowerDistanceMatrix!Q8+'Map and Results'!$G$37+'Map and Results'!$G26)*(TowerDistanceMatrix!Q8+'Map and Results'!$G$37-'Map and Results'!$G26)*(TowerDistanceMatrix!Q8-'Map and Results'!$G$37+'Map and Results'!$G26)*(TowerDistanceMatrix!Q8+'Map and Results'!$G$37+'Map and Results'!$G26))))</f>
        <v>0</v>
      </c>
      <c r="R9" s="26">
        <f ca="1">IF(TowerDistanceMatrix!R8&lt;=ABS('Map and Results'!$G$38-'Map and Results'!$G26),MIN('Map and Results'!$H$38,'Map and Results'!$H26),IF(TowerDistanceMatrix!R8&gt;=('Map and Results'!$G26+'Map and Results'!$G$38),0,'Map and Results'!$G$38^2*ACOS((TowerDistanceMatrix!R8^2+'Map and Results'!$G$38^2-'Map and Results'!$G26^2)/(2*TowerDistanceMatrix!R8*'Map and Results'!$G$38))+'Map and Results'!$G26^2*ACOS((TowerDistanceMatrix!R8^2-'Map and Results'!$G$38^2+'Map and Results'!$G26^2)/(2*TowerDistanceMatrix!R8*'Map and Results'!$G26))-0.5*SQRT((-TowerDistanceMatrix!R8+'Map and Results'!$G$38+'Map and Results'!$G26)*(TowerDistanceMatrix!R8+'Map and Results'!$G$38-'Map and Results'!$G26)*(TowerDistanceMatrix!R8-'Map and Results'!$G$38+'Map and Results'!$G26)*(TowerDistanceMatrix!R8+'Map and Results'!$G$38+'Map and Results'!$G26))))</f>
        <v>0</v>
      </c>
      <c r="S9" s="26">
        <f ca="1">IF(TowerDistanceMatrix!S8&lt;=ABS('Map and Results'!$G$39-'Map and Results'!$G26),MIN('Map and Results'!$H$39,'Map and Results'!$H26),IF(TowerDistanceMatrix!S8&gt;=('Map and Results'!$G26+'Map and Results'!$G$39),0,'Map and Results'!$G$39^2*ACOS((TowerDistanceMatrix!S8^2+'Map and Results'!$G$39^2-'Map and Results'!$G26^2)/(2*TowerDistanceMatrix!S8*'Map and Results'!$G$39))+'Map and Results'!$G26^2*ACOS((TowerDistanceMatrix!S8^2-'Map and Results'!$G$39^2+'Map and Results'!$G26^2)/(2*TowerDistanceMatrix!S8*'Map and Results'!$G26))-0.5*SQRT((-TowerDistanceMatrix!S8+'Map and Results'!$G$39+'Map and Results'!$G26)*(TowerDistanceMatrix!S8+'Map and Results'!$G$39-'Map and Results'!$G26)*(TowerDistanceMatrix!S8-'Map and Results'!$G$39+'Map and Results'!$G26)*(TowerDistanceMatrix!S8+'Map and Results'!$G$39+'Map and Results'!$G26))))</f>
        <v>0</v>
      </c>
      <c r="T9" s="26">
        <f ca="1">IF(TowerDistanceMatrix!T8&lt;=ABS('Map and Results'!$G$40-'Map and Results'!$G26),MIN('Map and Results'!$H$40,'Map and Results'!$H26),IF(TowerDistanceMatrix!T8&gt;=('Map and Results'!$G26+'Map and Results'!$G$40),0,'Map and Results'!$G$40^2*ACOS((TowerDistanceMatrix!T8^2+'Map and Results'!$G$40^2-'Map and Results'!$G26^2)/(2*TowerDistanceMatrix!T8*'Map and Results'!$G$40))+'Map and Results'!$G26^2*ACOS((TowerDistanceMatrix!T8^2-'Map and Results'!$G$40^2+'Map and Results'!$G26^2)/(2*TowerDistanceMatrix!T8*'Map and Results'!$G26))-0.5*SQRT((-TowerDistanceMatrix!T8+'Map and Results'!$G$40+'Map and Results'!$G26)*(TowerDistanceMatrix!T8+'Map and Results'!$G$40-'Map and Results'!$G26)*(TowerDistanceMatrix!T8-'Map and Results'!$G$40+'Map and Results'!$G26)*(TowerDistanceMatrix!T8+'Map and Results'!$G$40+'Map and Results'!$G26))))</f>
        <v>0</v>
      </c>
      <c r="U9" s="26">
        <f ca="1">IF(TowerDistanceMatrix!U8&lt;=ABS('Map and Results'!$G$41-'Map and Results'!$G26),MIN('Map and Results'!$H$41,'Map and Results'!$H26),IF(TowerDistanceMatrix!U8&gt;=('Map and Results'!$G26+'Map and Results'!$G$41),0,'Map and Results'!$G$41^2*ACOS((TowerDistanceMatrix!U8^2+'Map and Results'!$G$41^2-'Map and Results'!$G26^2)/(2*TowerDistanceMatrix!U8*'Map and Results'!$G$41))+'Map and Results'!$G26^2*ACOS((TowerDistanceMatrix!U8^2-'Map and Results'!$G$41^2+'Map and Results'!$G26^2)/(2*TowerDistanceMatrix!U8*'Map and Results'!$G26))-0.5*SQRT((-TowerDistanceMatrix!U8+'Map and Results'!$G$41+'Map and Results'!$G26)*(TowerDistanceMatrix!U8+'Map and Results'!$G$41-'Map and Results'!$G26)*(TowerDistanceMatrix!U8-'Map and Results'!$G$41+'Map and Results'!$G26)*(TowerDistanceMatrix!U8+'Map and Results'!$G$41+'Map and Results'!$G26))))</f>
        <v>0</v>
      </c>
      <c r="V9" s="26">
        <f ca="1">IF(TowerDistanceMatrix!V8&lt;=ABS('Map and Results'!$G$42-'Map and Results'!$G26),MIN('Map and Results'!$H$42,'Map and Results'!$H26),IF(TowerDistanceMatrix!V8&gt;=('Map and Results'!$G26+'Map and Results'!$G$42),0,'Map and Results'!$G$42^2*ACOS((TowerDistanceMatrix!V8^2+'Map and Results'!$G$42^2-'Map and Results'!$G26^2)/(2*TowerDistanceMatrix!V8*'Map and Results'!$G$42))+'Map and Results'!$G26^2*ACOS((TowerDistanceMatrix!V8^2-'Map and Results'!$G$42^2+'Map and Results'!$G26^2)/(2*TowerDistanceMatrix!V8*'Map and Results'!$G26))-0.5*SQRT((-TowerDistanceMatrix!V8+'Map and Results'!$G$42+'Map and Results'!$G26)*(TowerDistanceMatrix!V8+'Map and Results'!$G$42-'Map and Results'!$G26)*(TowerDistanceMatrix!V8-'Map and Results'!$G$42+'Map and Results'!$G26)*(TowerDistanceMatrix!V8+'Map and Results'!$G$42+'Map and Results'!$G26))))</f>
        <v>0</v>
      </c>
      <c r="W9" s="26">
        <f ca="1">IF(TowerDistanceMatrix!W8&lt;=ABS('Map and Results'!$G$43-'Map and Results'!$G26),MIN('Map and Results'!$H$43,'Map and Results'!$H26),IF(TowerDistanceMatrix!W8&gt;=('Map and Results'!$G26+'Map and Results'!$G$43),0,'Map and Results'!$G$43^2*ACOS((TowerDistanceMatrix!W8^2+'Map and Results'!$G$43^2-'Map and Results'!$G26^2)/(2*TowerDistanceMatrix!W8*'Map and Results'!$G$43))+'Map and Results'!$G26^2*ACOS((TowerDistanceMatrix!W8^2-'Map and Results'!$G$43^2+'Map and Results'!$G26^2)/(2*TowerDistanceMatrix!W8*'Map and Results'!$G26))-0.5*SQRT((-TowerDistanceMatrix!W8+'Map and Results'!$G$43+'Map and Results'!$G26)*(TowerDistanceMatrix!W8+'Map and Results'!$G$43-'Map and Results'!$G26)*(TowerDistanceMatrix!W8-'Map and Results'!$G$43+'Map and Results'!$G26)*(TowerDistanceMatrix!W8+'Map and Results'!$G$43+'Map and Results'!$G26))))</f>
        <v>0</v>
      </c>
      <c r="X9" s="26">
        <f ca="1">IF(TowerDistanceMatrix!X8&lt;=ABS('Map and Results'!$G$44-'Map and Results'!$G26),MIN('Map and Results'!$H$44,'Map and Results'!$H26),IF(TowerDistanceMatrix!X8&gt;=('Map and Results'!$G26+'Map and Results'!$G$44),0,'Map and Results'!$G$44^2*ACOS((TowerDistanceMatrix!X8^2+'Map and Results'!$G$44^2-'Map and Results'!$G26^2)/(2*TowerDistanceMatrix!X8*'Map and Results'!$G$44))+'Map and Results'!$G26^2*ACOS((TowerDistanceMatrix!X8^2-'Map and Results'!$G$44^2+'Map and Results'!$G26^2)/(2*TowerDistanceMatrix!X8*'Map and Results'!$G26))-0.5*SQRT((-TowerDistanceMatrix!X8+'Map and Results'!$G$44+'Map and Results'!$G26)*(TowerDistanceMatrix!X8+'Map and Results'!$G$44-'Map and Results'!$G26)*(TowerDistanceMatrix!X8-'Map and Results'!$G$44+'Map and Results'!$G26)*(TowerDistanceMatrix!X8+'Map and Results'!$G$44+'Map and Results'!$G26))))</f>
        <v>0</v>
      </c>
      <c r="Y9" s="26">
        <f ca="1">IF(TowerDistanceMatrix!Y8&lt;=ABS('Map and Results'!$G$45-'Map and Results'!$G26),MIN('Map and Results'!$H$45,'Map and Results'!$H26),IF(TowerDistanceMatrix!Y8&gt;=('Map and Results'!$G26+'Map and Results'!$G$45),0,'Map and Results'!$G$45^2*ACOS((TowerDistanceMatrix!Y8^2+'Map and Results'!$G$45^2-'Map and Results'!$G26^2)/(2*TowerDistanceMatrix!Y8*'Map and Results'!$G$45))+'Map and Results'!$G26^2*ACOS((TowerDistanceMatrix!Y8^2-'Map and Results'!$G$45^2+'Map and Results'!$G26^2)/(2*TowerDistanceMatrix!Y8*'Map and Results'!$G26))-0.5*SQRT((-TowerDistanceMatrix!Y8+'Map and Results'!$G$45+'Map and Results'!$G26)*(TowerDistanceMatrix!Y8+'Map and Results'!$G$45-'Map and Results'!$G26)*(TowerDistanceMatrix!Y8-'Map and Results'!$G$45+'Map and Results'!$G26)*(TowerDistanceMatrix!Y8+'Map and Results'!$G$45+'Map and Results'!$G26))))</f>
        <v>0</v>
      </c>
      <c r="Z9" s="26">
        <f ca="1">IF(TowerDistanceMatrix!Z8&lt;=ABS('Map and Results'!$G$46-'Map and Results'!$G26),MIN('Map and Results'!$H$46,'Map and Results'!$H26),IF(TowerDistanceMatrix!Z8&gt;=('Map and Results'!$G26+'Map and Results'!$G$46),0,'Map and Results'!$G$46^2*ACOS((TowerDistanceMatrix!Z8^2+'Map and Results'!$G$46^2-'Map and Results'!$G26^2)/(2*TowerDistanceMatrix!Z8*'Map and Results'!$G$46))+'Map and Results'!$G26^2*ACOS((TowerDistanceMatrix!Z8^2-'Map and Results'!$G$46^2+'Map and Results'!$G26^2)/(2*TowerDistanceMatrix!Z8*'Map and Results'!$G26))-0.5*SQRT((-TowerDistanceMatrix!Z8+'Map and Results'!$G$46+'Map and Results'!$G26)*(TowerDistanceMatrix!Z8+'Map and Results'!$G$46-'Map and Results'!$G26)*(TowerDistanceMatrix!Z8-'Map and Results'!$G$46+'Map and Results'!$G26)*(TowerDistanceMatrix!Z8+'Map and Results'!$G$46+'Map and Results'!$G26))))</f>
        <v>0</v>
      </c>
      <c r="AA9" s="26">
        <f ca="1">IF(TowerDistanceMatrix!AA8&lt;=ABS('Map and Results'!$G$47-'Map and Results'!$G26),MIN('Map and Results'!$H$47,'Map and Results'!$H26),IF(TowerDistanceMatrix!AA8&gt;=('Map and Results'!$G26+'Map and Results'!$G$47),0,'Map and Results'!$G$47^2*ACOS((TowerDistanceMatrix!AA8^2+'Map and Results'!$G$47^2-'Map and Results'!$G26^2)/(2*TowerDistanceMatrix!AA8*'Map and Results'!$G$47))+'Map and Results'!$G26^2*ACOS((TowerDistanceMatrix!AA8^2-'Map and Results'!$G$47^2+'Map and Results'!$G26^2)/(2*TowerDistanceMatrix!AA8*'Map and Results'!$G26))-0.5*SQRT((-TowerDistanceMatrix!AA8+'Map and Results'!$G$47+'Map and Results'!$G26)*(TowerDistanceMatrix!AA8+'Map and Results'!$G$47-'Map and Results'!$G26)*(TowerDistanceMatrix!AA8-'Map and Results'!$G$47+'Map and Results'!$G26)*(TowerDistanceMatrix!AA8+'Map and Results'!$G$47+'Map and Results'!$G26))))</f>
        <v>0</v>
      </c>
      <c r="AB9" s="26">
        <f ca="1">IF(TowerDistanceMatrix!AB8&lt;=ABS('Map and Results'!$G$48-'Map and Results'!$G26),MIN('Map and Results'!$H$48,'Map and Results'!$H26),IF(TowerDistanceMatrix!AB8&gt;=('Map and Results'!$G26+'Map and Results'!$G$48),0,'Map and Results'!$G$48^2*ACOS((TowerDistanceMatrix!AB8^2+'Map and Results'!$G$48^2-'Map and Results'!$G26^2)/(2*TowerDistanceMatrix!AB8*'Map and Results'!$G$48))+'Map and Results'!$G26^2*ACOS((TowerDistanceMatrix!AB8^2-'Map and Results'!$G$48^2+'Map and Results'!$G26^2)/(2*TowerDistanceMatrix!AB8*'Map and Results'!$G26))-0.5*SQRT((-TowerDistanceMatrix!AB8+'Map and Results'!$G$48+'Map and Results'!$G26)*(TowerDistanceMatrix!AB8+'Map and Results'!$G$48-'Map and Results'!$G26)*(TowerDistanceMatrix!AB8-'Map and Results'!$G$48+'Map and Results'!$G26)*(TowerDistanceMatrix!AB8+'Map and Results'!$G$48+'Map and Results'!$G26))))</f>
        <v>0</v>
      </c>
      <c r="AC9" s="26">
        <f ca="1">IF(TowerDistanceMatrix!AC8&lt;=ABS('Map and Results'!$G$49-'Map and Results'!$G26),MIN('Map and Results'!$H$49,'Map and Results'!$H26),IF(TowerDistanceMatrix!AC8&gt;=('Map and Results'!$G26+'Map and Results'!$G$49),0,'Map and Results'!$G$49^2*ACOS((TowerDistanceMatrix!AC8^2+'Map and Results'!$G$49^2-'Map and Results'!$G26^2)/(2*TowerDistanceMatrix!AC8*'Map and Results'!$G$49))+'Map and Results'!$G26^2*ACOS((TowerDistanceMatrix!AC8^2-'Map and Results'!$G$49^2+'Map and Results'!$G26^2)/(2*TowerDistanceMatrix!AC8*'Map and Results'!$G26))-0.5*SQRT((-TowerDistanceMatrix!AC8+'Map and Results'!$G$49+'Map and Results'!$G26)*(TowerDistanceMatrix!AC8+'Map and Results'!$G$49-'Map and Results'!$G26)*(TowerDistanceMatrix!AC8-'Map and Results'!$G$49+'Map and Results'!$G26)*(TowerDistanceMatrix!AC8+'Map and Results'!$G$49+'Map and Results'!$G26))))</f>
        <v>0</v>
      </c>
      <c r="AD9" s="26">
        <f ca="1">IF(TowerDistanceMatrix!AD8&lt;=ABS('Map and Results'!$G$50-'Map and Results'!$G26),MIN('Map and Results'!$H$50,'Map and Results'!$H26),IF(TowerDistanceMatrix!AD8&gt;=('Map and Results'!$G26+'Map and Results'!$G$50),0,'Map and Results'!$G$50^2*ACOS((TowerDistanceMatrix!AD8^2+'Map and Results'!$G$50^2-'Map and Results'!$G26^2)/(2*TowerDistanceMatrix!AD8*'Map and Results'!$G$50))+'Map and Results'!$G26^2*ACOS((TowerDistanceMatrix!AD8^2-'Map and Results'!$G$50^2+'Map and Results'!$G26^2)/(2*TowerDistanceMatrix!AD8*'Map and Results'!$G26))-0.5*SQRT((-TowerDistanceMatrix!AD8+'Map and Results'!$G$50+'Map and Results'!$G26)*(TowerDistanceMatrix!AD8+'Map and Results'!$G$50-'Map and Results'!$G26)*(TowerDistanceMatrix!AD8-'Map and Results'!$G$50+'Map and Results'!$G26)*(TowerDistanceMatrix!AD8+'Map and Results'!$G$50+'Map and Results'!$G26))))</f>
        <v>0</v>
      </c>
      <c r="AE9" s="26">
        <f ca="1">IF(TowerDistanceMatrix!AE8&lt;=ABS('Map and Results'!$G$51-'Map and Results'!$G26),MIN('Map and Results'!$H$51,'Map and Results'!$H26),IF(TowerDistanceMatrix!AE8&gt;=('Map and Results'!$G26+'Map and Results'!$G$51),0,'Map and Results'!$G$51^2*ACOS((TowerDistanceMatrix!AE8^2+'Map and Results'!$G$51^2-'Map and Results'!$G26^2)/(2*TowerDistanceMatrix!AE8*'Map and Results'!$G$51))+'Map and Results'!$G26^2*ACOS((TowerDistanceMatrix!AE8^2-'Map and Results'!$G$51^2+'Map and Results'!$G26^2)/(2*TowerDistanceMatrix!AE8*'Map and Results'!$G26))-0.5*SQRT((-TowerDistanceMatrix!AE8+'Map and Results'!$G$51+'Map and Results'!$G26)*(TowerDistanceMatrix!AE8+'Map and Results'!$G$51-'Map and Results'!$G26)*(TowerDistanceMatrix!AE8-'Map and Results'!$G$51+'Map and Results'!$G26)*(TowerDistanceMatrix!AE8+'Map and Results'!$G$51+'Map and Results'!$G26))))</f>
        <v>0</v>
      </c>
      <c r="AF9" s="26">
        <f ca="1">IF(TowerDistanceMatrix!AF8&lt;=ABS('Map and Results'!$G$52-'Map and Results'!$G26),MIN('Map and Results'!$H$52,'Map and Results'!$H26),IF(TowerDistanceMatrix!AF8&gt;=('Map and Results'!$G26+'Map and Results'!$G$52),0,'Map and Results'!$G$52^2*ACOS((TowerDistanceMatrix!AF8^2+'Map and Results'!$G$52^2-'Map and Results'!$G26^2)/(2*TowerDistanceMatrix!AF8*'Map and Results'!$G$52))+'Map and Results'!$G26^2*ACOS((TowerDistanceMatrix!AF8^2-'Map and Results'!$G$52^2+'Map and Results'!$G26^2)/(2*TowerDistanceMatrix!AF8*'Map and Results'!$G26))-0.5*SQRT((-TowerDistanceMatrix!AF8+'Map and Results'!$G$52+'Map and Results'!$G26)*(TowerDistanceMatrix!AF8+'Map and Results'!$G$52-'Map and Results'!$G26)*(TowerDistanceMatrix!AF8-'Map and Results'!$G$52+'Map and Results'!$G26)*(TowerDistanceMatrix!AF8+'Map and Results'!$G$52+'Map and Results'!$G26))))</f>
        <v>0</v>
      </c>
      <c r="AG9" s="26">
        <f ca="1">IF(TowerDistanceMatrix!AG8&lt;=ABS('Map and Results'!$G$53-'Map and Results'!$G26),MIN('Map and Results'!$H$53,'Map and Results'!$H26),IF(TowerDistanceMatrix!AG8&gt;=('Map and Results'!$G26+'Map and Results'!$G$53),0,'Map and Results'!$G$53^2*ACOS((TowerDistanceMatrix!AG8^2+'Map and Results'!$G$53^2-'Map and Results'!$G26^2)/(2*TowerDistanceMatrix!AG8*'Map and Results'!$G$53))+'Map and Results'!$G26^2*ACOS((TowerDistanceMatrix!AG8^2-'Map and Results'!$G$53^2+'Map and Results'!$G26^2)/(2*TowerDistanceMatrix!AG8*'Map and Results'!$G26))-0.5*SQRT((-TowerDistanceMatrix!AG8+'Map and Results'!$G$53+'Map and Results'!$G26)*(TowerDistanceMatrix!AG8+'Map and Results'!$G$53-'Map and Results'!$G26)*(TowerDistanceMatrix!AG8-'Map and Results'!$G$53+'Map and Results'!$G26)*(TowerDistanceMatrix!AG8+'Map and Results'!$G$53+'Map and Results'!$G26))))</f>
        <v>0</v>
      </c>
      <c r="AH9" s="26">
        <f ca="1">IF(TowerDistanceMatrix!AH8&lt;=ABS('Map and Results'!$G$54-'Map and Results'!$G26),MIN('Map and Results'!$H$54,'Map and Results'!$H26),IF(TowerDistanceMatrix!AH8&gt;=('Map and Results'!$G26+'Map and Results'!$G$54),0,'Map and Results'!$G$54^2*ACOS((TowerDistanceMatrix!AH8^2+'Map and Results'!$G$54^2-'Map and Results'!$G26^2)/(2*TowerDistanceMatrix!AH8*'Map and Results'!$G$54))+'Map and Results'!$G26^2*ACOS((TowerDistanceMatrix!AH8^2-'Map and Results'!$G$54^2+'Map and Results'!$G26^2)/(2*TowerDistanceMatrix!AH8*'Map and Results'!$G26))-0.5*SQRT((-TowerDistanceMatrix!AH8+'Map and Results'!$G$54+'Map and Results'!$G26)*(TowerDistanceMatrix!AH8+'Map and Results'!$G$54-'Map and Results'!$G26)*(TowerDistanceMatrix!AH8-'Map and Results'!$G$54+'Map and Results'!$G26)*(TowerDistanceMatrix!AH8+'Map and Results'!$G$54+'Map and Results'!$G26))))</f>
        <v>0</v>
      </c>
      <c r="AI9" s="26">
        <f ca="1">IF(TowerDistanceMatrix!AI8&lt;=ABS('Map and Results'!$G$55-'Map and Results'!$G26),MIN('Map and Results'!$H$55,'Map and Results'!$H26),IF(TowerDistanceMatrix!AI8&gt;=('Map and Results'!$G26+'Map and Results'!$G$55),0,'Map and Results'!$G$55^2*ACOS((TowerDistanceMatrix!AI8^2+'Map and Results'!$G$55^2-'Map and Results'!$G26^2)/(2*TowerDistanceMatrix!AI8*'Map and Results'!$G$55))+'Map and Results'!$G26^2*ACOS((TowerDistanceMatrix!AI8^2-'Map and Results'!$G$55^2+'Map and Results'!$G26^2)/(2*TowerDistanceMatrix!AI8*'Map and Results'!$G26))-0.5*SQRT((-TowerDistanceMatrix!AI8+'Map and Results'!$G$55+'Map and Results'!$G26)*(TowerDistanceMatrix!AI8+'Map and Results'!$G$55-'Map and Results'!$G26)*(TowerDistanceMatrix!AI8-'Map and Results'!$G$55+'Map and Results'!$G26)*(TowerDistanceMatrix!AI8+'Map and Results'!$G$55+'Map and Results'!$G26))))</f>
        <v>0</v>
      </c>
      <c r="AJ9" s="26">
        <f ca="1">IF(TowerDistanceMatrix!AJ8&lt;=ABS('Map and Results'!$G$56-'Map and Results'!$G26),MIN('Map and Results'!$H$56,'Map and Results'!$H26),IF(TowerDistanceMatrix!AJ8&gt;=('Map and Results'!$G26+'Map and Results'!$G$56),0,'Map and Results'!$G$56^2*ACOS((TowerDistanceMatrix!AJ8^2+'Map and Results'!$G$56^2-'Map and Results'!$G26^2)/(2*TowerDistanceMatrix!AJ8*'Map and Results'!$G$56))+'Map and Results'!$G26^2*ACOS((TowerDistanceMatrix!AJ8^2-'Map and Results'!$G$56^2+'Map and Results'!$G26^2)/(2*TowerDistanceMatrix!AJ8*'Map and Results'!$G26))-0.5*SQRT((-TowerDistanceMatrix!AJ8+'Map and Results'!$G$56+'Map and Results'!$G26)*(TowerDistanceMatrix!AJ8+'Map and Results'!$G$56-'Map and Results'!$G26)*(TowerDistanceMatrix!AJ8-'Map and Results'!$G$56+'Map and Results'!$G26)*(TowerDistanceMatrix!AJ8+'Map and Results'!$G$56+'Map and Results'!$G26))))</f>
        <v>0</v>
      </c>
      <c r="AK9" s="26">
        <f ca="1">IF(TowerDistanceMatrix!AK8&lt;=ABS('Map and Results'!$G$57-'Map and Results'!$G26),MIN('Map and Results'!$H$57,'Map and Results'!$H26),IF(TowerDistanceMatrix!AK8&gt;=('Map and Results'!$G26+'Map and Results'!$G$57),0,'Map and Results'!$G$57^2*ACOS((TowerDistanceMatrix!AK8^2+'Map and Results'!$G$57^2-'Map and Results'!$G26^2)/(2*TowerDistanceMatrix!AK8*'Map and Results'!$G$57))+'Map and Results'!$G26^2*ACOS((TowerDistanceMatrix!AK8^2-'Map and Results'!$G$57^2+'Map and Results'!$G26^2)/(2*TowerDistanceMatrix!AK8*'Map and Results'!$G26))-0.5*SQRT((-TowerDistanceMatrix!AK8+'Map and Results'!$G$57+'Map and Results'!$G26)*(TowerDistanceMatrix!AK8+'Map and Results'!$G$57-'Map and Results'!$G26)*(TowerDistanceMatrix!AK8-'Map and Results'!$G$57+'Map and Results'!$G26)*(TowerDistanceMatrix!AK8+'Map and Results'!$G$57+'Map and Results'!$G26))))</f>
        <v>0</v>
      </c>
      <c r="AL9" s="26">
        <f ca="1">IF(TowerDistanceMatrix!AL8&lt;=ABS('Map and Results'!$G$58-'Map and Results'!$G26),MIN('Map and Results'!$H$58,'Map and Results'!$H26),IF(TowerDistanceMatrix!AL8&gt;=('Map and Results'!$G26+'Map and Results'!$G$58),0,'Map and Results'!$G$58^2*ACOS((TowerDistanceMatrix!AL8^2+'Map and Results'!$G$58^2-'Map and Results'!$G26^2)/(2*TowerDistanceMatrix!AL8*'Map and Results'!$G$58))+'Map and Results'!$G26^2*ACOS((TowerDistanceMatrix!AL8^2-'Map and Results'!$G$58^2+'Map and Results'!$G26^2)/(2*TowerDistanceMatrix!AL8*'Map and Results'!$G26))-0.5*SQRT((-TowerDistanceMatrix!AL8+'Map and Results'!$G$58+'Map and Results'!$G26)*(TowerDistanceMatrix!AL8+'Map and Results'!$G$58-'Map and Results'!$G26)*(TowerDistanceMatrix!AL8-'Map and Results'!$G$58+'Map and Results'!$G26)*(TowerDistanceMatrix!AL8+'Map and Results'!$G$58+'Map and Results'!$G26))))</f>
        <v>0</v>
      </c>
      <c r="AM9" s="26">
        <f ca="1">IF(TowerDistanceMatrix!AM8&lt;=ABS('Map and Results'!$G$59-'Map and Results'!$G26),MIN('Map and Results'!$H$59,'Map and Results'!$H26),IF(TowerDistanceMatrix!AM8&gt;=('Map and Results'!$G26+'Map and Results'!$G$59),0,'Map and Results'!$G$59^2*ACOS((TowerDistanceMatrix!AM8^2+'Map and Results'!$G$59^2-'Map and Results'!$G26^2)/(2*TowerDistanceMatrix!AM8*'Map and Results'!$G$59))+'Map and Results'!$G26^2*ACOS((TowerDistanceMatrix!AM8^2-'Map and Results'!$G$59^2+'Map and Results'!$G26^2)/(2*TowerDistanceMatrix!AM8*'Map and Results'!$G26))-0.5*SQRT((-TowerDistanceMatrix!AM8+'Map and Results'!$G$59+'Map and Results'!$G26)*(TowerDistanceMatrix!AM8+'Map and Results'!$G$59-'Map and Results'!$G26)*(TowerDistanceMatrix!AM8-'Map and Results'!$G$59+'Map and Results'!$G26)*(TowerDistanceMatrix!AM8+'Map and Results'!$G$59+'Map and Results'!$G26))))</f>
        <v>0</v>
      </c>
      <c r="AN9" s="26">
        <f ca="1">IF(TowerDistanceMatrix!AN8&lt;=ABS('Map and Results'!$G$60-'Map and Results'!$G26),MIN('Map and Results'!$H$60,'Map and Results'!$H26),IF(TowerDistanceMatrix!AN8&gt;=('Map and Results'!$G26+'Map and Results'!$G$60),0,'Map and Results'!$G$60^2*ACOS((TowerDistanceMatrix!AN8^2+'Map and Results'!$G$60^2-'Map and Results'!$G26^2)/(2*TowerDistanceMatrix!AN8*'Map and Results'!$G$60))+'Map and Results'!$G26^2*ACOS((TowerDistanceMatrix!AN8^2-'Map and Results'!$G$60^2+'Map and Results'!$G26^2)/(2*TowerDistanceMatrix!AN8*'Map and Results'!$G26))-0.5*SQRT((-TowerDistanceMatrix!AN8+'Map and Results'!$G$60+'Map and Results'!$G26)*(TowerDistanceMatrix!AN8+'Map and Results'!$G$60-'Map and Results'!$G26)*(TowerDistanceMatrix!AN8-'Map and Results'!$G$60+'Map and Results'!$G26)*(TowerDistanceMatrix!AN8+'Map and Results'!$G$60+'Map and Results'!$G26))))</f>
        <v>0</v>
      </c>
      <c r="AO9" s="26">
        <f ca="1">IF(TowerDistanceMatrix!AO8&lt;=ABS('Map and Results'!$G$61-'Map and Results'!$G26),MIN('Map and Results'!$H$61,'Map and Results'!$H26),IF(TowerDistanceMatrix!AO8&gt;=('Map and Results'!$G26+'Map and Results'!$G$61),0,'Map and Results'!$G$61^2*ACOS((TowerDistanceMatrix!AO8^2+'Map and Results'!$G$61^2-'Map and Results'!$G26^2)/(2*TowerDistanceMatrix!AO8*'Map and Results'!$G$61))+'Map and Results'!$G26^2*ACOS((TowerDistanceMatrix!AO8^2-'Map and Results'!$G$61^2+'Map and Results'!$G26^2)/(2*TowerDistanceMatrix!AO8*'Map and Results'!$G26))-0.5*SQRT((-TowerDistanceMatrix!AO8+'Map and Results'!$G$61+'Map and Results'!$G26)*(TowerDistanceMatrix!AO8+'Map and Results'!$G$61-'Map and Results'!$G26)*(TowerDistanceMatrix!AO8-'Map and Results'!$G$61+'Map and Results'!$G26)*(TowerDistanceMatrix!AO8+'Map and Results'!$G$61+'Map and Results'!$G26))))</f>
        <v>0</v>
      </c>
      <c r="AP9" s="26">
        <f ca="1">IF(TowerDistanceMatrix!AP8&lt;=ABS('Map and Results'!$G$62-'Map and Results'!$G26),MIN('Map and Results'!$H$62,'Map and Results'!$H26),IF(TowerDistanceMatrix!AP8&gt;=('Map and Results'!$G26+'Map and Results'!$G$62),0,'Map and Results'!$G$62^2*ACOS((TowerDistanceMatrix!AP8^2+'Map and Results'!$G$62^2-'Map and Results'!$G26^2)/(2*TowerDistanceMatrix!AP8*'Map and Results'!$G$62))+'Map and Results'!$G26^2*ACOS((TowerDistanceMatrix!AP8^2-'Map and Results'!$G$62^2+'Map and Results'!$G26^2)/(2*TowerDistanceMatrix!AP8*'Map and Results'!$G26))-0.5*SQRT((-TowerDistanceMatrix!AP8+'Map and Results'!$G$62+'Map and Results'!$G26)*(TowerDistanceMatrix!AP8+'Map and Results'!$G$62-'Map and Results'!$G26)*(TowerDistanceMatrix!AP8-'Map and Results'!$G$62+'Map and Results'!$G26)*(TowerDistanceMatrix!AP8+'Map and Results'!$G$62+'Map and Results'!$G26))))</f>
        <v>0</v>
      </c>
      <c r="AQ9" s="26">
        <f ca="1">IF(TowerDistanceMatrix!AQ8&lt;=ABS('Map and Results'!$G$63-'Map and Results'!$G26),MIN('Map and Results'!$H$63,'Map and Results'!$H26),IF(TowerDistanceMatrix!AQ8&gt;=('Map and Results'!$G26+'Map and Results'!$G$63),0,'Map and Results'!$G$63^2*ACOS((TowerDistanceMatrix!AQ8^2+'Map and Results'!$G$63^2-'Map and Results'!$G26^2)/(2*TowerDistanceMatrix!AQ8*'Map and Results'!$G$63))+'Map and Results'!$G26^2*ACOS((TowerDistanceMatrix!AQ8^2-'Map and Results'!$G$63^2+'Map and Results'!$G26^2)/(2*TowerDistanceMatrix!AQ8*'Map and Results'!$G26))-0.5*SQRT((-TowerDistanceMatrix!AQ8+'Map and Results'!$G$63+'Map and Results'!$G26)*(TowerDistanceMatrix!AQ8+'Map and Results'!$G$63-'Map and Results'!$G26)*(TowerDistanceMatrix!AQ8-'Map and Results'!$G$63+'Map and Results'!$G26)*(TowerDistanceMatrix!AQ8+'Map and Results'!$G$63+'Map and Results'!$G26))))</f>
        <v>0</v>
      </c>
      <c r="AR9" s="26">
        <f ca="1">IF(TowerDistanceMatrix!AR8&lt;=ABS('Map and Results'!$G$64-'Map and Results'!$G26),MIN('Map and Results'!$H$64,'Map and Results'!$H26),IF(TowerDistanceMatrix!AR8&gt;=('Map and Results'!$G26+'Map and Results'!$G$64),0,'Map and Results'!$G$64^2*ACOS((TowerDistanceMatrix!AR8^2+'Map and Results'!$G$64^2-'Map and Results'!$G26^2)/(2*TowerDistanceMatrix!AR8*'Map and Results'!$G$64))+'Map and Results'!$G26^2*ACOS((TowerDistanceMatrix!AR8^2-'Map and Results'!$G$64^2+'Map and Results'!$G26^2)/(2*TowerDistanceMatrix!AR8*'Map and Results'!$G26))-0.5*SQRT((-TowerDistanceMatrix!AR8+'Map and Results'!$G$64+'Map and Results'!$G26)*(TowerDistanceMatrix!AR8+'Map and Results'!$G$64-'Map and Results'!$G26)*(TowerDistanceMatrix!AR8-'Map and Results'!$G$64+'Map and Results'!$G26)*(TowerDistanceMatrix!AR8+'Map and Results'!$G$64+'Map and Results'!$G26))))</f>
        <v>0</v>
      </c>
      <c r="AS9" s="26">
        <f ca="1">IF(TowerDistanceMatrix!AS8&lt;=ABS('Map and Results'!$G$65-'Map and Results'!$G26),MIN('Map and Results'!$H$65,'Map and Results'!$H26),IF(TowerDistanceMatrix!AS8&gt;=('Map and Results'!$G26+'Map and Results'!$G$65),0,'Map and Results'!$G$65^2*ACOS((TowerDistanceMatrix!AS8^2+'Map and Results'!$G$65^2-'Map and Results'!$G26^2)/(2*TowerDistanceMatrix!AS8*'Map and Results'!$G$65))+'Map and Results'!$G26^2*ACOS((TowerDistanceMatrix!AS8^2-'Map and Results'!$G$65^2+'Map and Results'!$G26^2)/(2*TowerDistanceMatrix!AS8*'Map and Results'!$G26))-0.5*SQRT((-TowerDistanceMatrix!AS8+'Map and Results'!$G$65+'Map and Results'!$G26)*(TowerDistanceMatrix!AS8+'Map and Results'!$G$65-'Map and Results'!$G26)*(TowerDistanceMatrix!AS8-'Map and Results'!$G$65+'Map and Results'!$G26)*(TowerDistanceMatrix!AS8+'Map and Results'!$G$65+'Map and Results'!$G26))))</f>
        <v>0</v>
      </c>
      <c r="AT9" s="26">
        <f ca="1">IF(TowerDistanceMatrix!AT8&lt;=ABS('Map and Results'!$G$66-'Map and Results'!$G26),MIN('Map and Results'!$H$66,'Map and Results'!$H26),IF(TowerDistanceMatrix!AT8&gt;=('Map and Results'!$G26+'Map and Results'!$G$66),0,'Map and Results'!$G$66^2*ACOS((TowerDistanceMatrix!AT8^2+'Map and Results'!$G$66^2-'Map and Results'!$G26^2)/(2*TowerDistanceMatrix!AT8*'Map and Results'!$G$66))+'Map and Results'!$G26^2*ACOS((TowerDistanceMatrix!AT8^2-'Map and Results'!$G$66^2+'Map and Results'!$G26^2)/(2*TowerDistanceMatrix!AT8*'Map and Results'!$G26))-0.5*SQRT((-TowerDistanceMatrix!AT8+'Map and Results'!$G$66+'Map and Results'!$G26)*(TowerDistanceMatrix!AT8+'Map and Results'!$G$66-'Map and Results'!$G26)*(TowerDistanceMatrix!AT8-'Map and Results'!$G$66+'Map and Results'!$G26)*(TowerDistanceMatrix!AT8+'Map and Results'!$G$66+'Map and Results'!$G26))))</f>
        <v>0</v>
      </c>
      <c r="AU9" s="26">
        <f ca="1">IF(TowerDistanceMatrix!AU8&lt;=ABS('Map and Results'!$G$67-'Map and Results'!$G26),MIN('Map and Results'!$H$67,'Map and Results'!$H26),IF(TowerDistanceMatrix!AU8&gt;=('Map and Results'!$G26+'Map and Results'!$G$67),0,'Map and Results'!$G$67^2*ACOS((TowerDistanceMatrix!AU8^2+'Map and Results'!$G$67^2-'Map and Results'!$G26^2)/(2*TowerDistanceMatrix!AU8*'Map and Results'!$G$67))+'Map and Results'!$G26^2*ACOS((TowerDistanceMatrix!AU8^2-'Map and Results'!$G$67^2+'Map and Results'!$G26^2)/(2*TowerDistanceMatrix!AU8*'Map and Results'!$G26))-0.5*SQRT((-TowerDistanceMatrix!AU8+'Map and Results'!$G$67+'Map and Results'!$G26)*(TowerDistanceMatrix!AU8+'Map and Results'!$G$67-'Map and Results'!$G26)*(TowerDistanceMatrix!AU8-'Map and Results'!$G$67+'Map and Results'!$G26)*(TowerDistanceMatrix!AU8+'Map and Results'!$G$67+'Map and Results'!$G26))))</f>
        <v>0</v>
      </c>
      <c r="AV9" s="26">
        <f ca="1">IF(TowerDistanceMatrix!AV8&lt;=ABS('Map and Results'!$G$68-'Map and Results'!$G26),MIN('Map and Results'!$H$68,'Map and Results'!$H26),IF(TowerDistanceMatrix!AV8&gt;=('Map and Results'!$G26+'Map and Results'!$G$68),0,'Map and Results'!$G$68^2*ACOS((TowerDistanceMatrix!AV8^2+'Map and Results'!$G$68^2-'Map and Results'!$G26^2)/(2*TowerDistanceMatrix!AV8*'Map and Results'!$G$68))+'Map and Results'!$G26^2*ACOS((TowerDistanceMatrix!AV8^2-'Map and Results'!$G$68^2+'Map and Results'!$G26^2)/(2*TowerDistanceMatrix!AV8*'Map and Results'!$G26))-0.5*SQRT((-TowerDistanceMatrix!AV8+'Map and Results'!$G$68+'Map and Results'!$G26)*(TowerDistanceMatrix!AV8+'Map and Results'!$G$68-'Map and Results'!$G26)*(TowerDistanceMatrix!AV8-'Map and Results'!$G$68+'Map and Results'!$G26)*(TowerDistanceMatrix!AV8+'Map and Results'!$G$68+'Map and Results'!$G26))))</f>
        <v>0</v>
      </c>
      <c r="AW9" s="26">
        <f ca="1">IF(TowerDistanceMatrix!AW8&lt;=ABS('Map and Results'!$G$69-'Map and Results'!$G26),MIN('Map and Results'!$H$69,'Map and Results'!$H26),IF(TowerDistanceMatrix!AW8&gt;=('Map and Results'!$G26+'Map and Results'!$G$69),0,'Map and Results'!$G$69^2*ACOS((TowerDistanceMatrix!AW8^2+'Map and Results'!$G$69^2-'Map and Results'!$G26^2)/(2*TowerDistanceMatrix!AW8*'Map and Results'!$G$69))+'Map and Results'!$G26^2*ACOS((TowerDistanceMatrix!AW8^2-'Map and Results'!$G$69^2+'Map and Results'!$G26^2)/(2*TowerDistanceMatrix!AW8*'Map and Results'!$G26))-0.5*SQRT((-TowerDistanceMatrix!AW8+'Map and Results'!$G$69+'Map and Results'!$G26)*(TowerDistanceMatrix!AW8+'Map and Results'!$G$69-'Map and Results'!$G26)*(TowerDistanceMatrix!AW8-'Map and Results'!$G$69+'Map and Results'!$G26)*(TowerDistanceMatrix!AW8+'Map and Results'!$G$69+'Map and Results'!$G26))))</f>
        <v>0</v>
      </c>
      <c r="AX9" s="26">
        <f ca="1">IF(TowerDistanceMatrix!AX8&lt;=ABS('Map and Results'!$G$70-'Map and Results'!$G26),MIN('Map and Results'!$H$70,'Map and Results'!$H26),IF(TowerDistanceMatrix!AX8&gt;=('Map and Results'!$G26+'Map and Results'!$G$70),0,'Map and Results'!$G$70^2*ACOS((TowerDistanceMatrix!AX8^2+'Map and Results'!$G$70^2-'Map and Results'!$G26^2)/(2*TowerDistanceMatrix!AX8*'Map and Results'!$G$70))+'Map and Results'!$G26^2*ACOS((TowerDistanceMatrix!AX8^2-'Map and Results'!$G$70^2+'Map and Results'!$G26^2)/(2*TowerDistanceMatrix!AX8*'Map and Results'!$G26))-0.5*SQRT((-TowerDistanceMatrix!AX8+'Map and Results'!$G$70+'Map and Results'!$G26)*(TowerDistanceMatrix!AX8+'Map and Results'!$G$70-'Map and Results'!$G26)*(TowerDistanceMatrix!AX8-'Map and Results'!$G$70+'Map and Results'!$G26)*(TowerDistanceMatrix!AX8+'Map and Results'!$G$70+'Map and Results'!$G26))))</f>
        <v>0</v>
      </c>
      <c r="AY9" s="26">
        <f ca="1">IF(TowerDistanceMatrix!AY8&lt;=ABS('Map and Results'!$G$71-'Map and Results'!$G26),MIN('Map and Results'!$H$71,'Map and Results'!$H26),IF(TowerDistanceMatrix!AY8&gt;=('Map and Results'!$G26+'Map and Results'!$G$71),0,'Map and Results'!$G$71^2*ACOS((TowerDistanceMatrix!AY8^2+'Map and Results'!$G$71^2-'Map and Results'!$G26^2)/(2*TowerDistanceMatrix!AY8*'Map and Results'!$G$71))+'Map and Results'!$G26^2*ACOS((TowerDistanceMatrix!AY8^2-'Map and Results'!$G$71^2+'Map and Results'!$G26^2)/(2*TowerDistanceMatrix!AY8*'Map and Results'!$G26))-0.5*SQRT((-TowerDistanceMatrix!AY8+'Map and Results'!$G$71+'Map and Results'!$G26)*(TowerDistanceMatrix!AY8+'Map and Results'!$G$71-'Map and Results'!$G26)*(TowerDistanceMatrix!AY8-'Map and Results'!$G$71+'Map and Results'!$G26)*(TowerDistanceMatrix!AY8+'Map and Results'!$G$71+'Map and Results'!$G26))))</f>
        <v>0</v>
      </c>
      <c r="AZ9" s="26">
        <f ca="1">IF(TowerDistanceMatrix!AZ8&lt;=ABS('Map and Results'!$G$72-'Map and Results'!$G26),MIN('Map and Results'!$H$72,'Map and Results'!$H26),IF(TowerDistanceMatrix!AZ8&gt;=('Map and Results'!$G26+'Map and Results'!$G$72),0,'Map and Results'!$G$72^2*ACOS((TowerDistanceMatrix!AZ8^2+'Map and Results'!$G$72^2-'Map and Results'!$G26^2)/(2*TowerDistanceMatrix!AZ8*'Map and Results'!$G$72))+'Map and Results'!$G26^2*ACOS((TowerDistanceMatrix!AZ8^2-'Map and Results'!$G$72^2+'Map and Results'!$G26^2)/(2*TowerDistanceMatrix!AZ8*'Map and Results'!$G26))-0.5*SQRT((-TowerDistanceMatrix!AZ8+'Map and Results'!$G$72+'Map and Results'!$G26)*(TowerDistanceMatrix!AZ8+'Map and Results'!$G$72-'Map and Results'!$G26)*(TowerDistanceMatrix!AZ8-'Map and Results'!$G$72+'Map and Results'!$G26)*(TowerDistanceMatrix!AZ8+'Map and Results'!$G$72+'Map and Results'!$G26))))</f>
        <v>0</v>
      </c>
      <c r="BA9" s="26"/>
      <c r="BB9" s="26"/>
      <c r="BC9">
        <f ca="1">IF('Map and Results'!B26=0,0,SUM(C9:AZ9))-BE9</f>
        <v>803.02128879608176</v>
      </c>
      <c r="BD9">
        <v>4</v>
      </c>
      <c r="BE9">
        <f t="shared" ca="1" si="0"/>
        <v>1256.6370614359173</v>
      </c>
      <c r="BG9">
        <f t="shared" ca="1" si="1"/>
        <v>12.566370614359172</v>
      </c>
      <c r="BH9">
        <f t="shared" ca="1" si="2"/>
        <v>251.32741228718348</v>
      </c>
      <c r="BJ9">
        <f ca="1">IF('Map and Results'!B26=0,0,IF((SUM(C9:AZ9)-BE9)&gt;BH9,$BJ$3,0))</f>
        <v>10000000000</v>
      </c>
    </row>
    <row r="10" spans="1:62" ht="15">
      <c r="A10" s="96"/>
      <c r="B10" s="7">
        <v>5</v>
      </c>
      <c r="C10" s="4">
        <f ca="1">IF(TowerDistanceMatrix!C9&lt;=ABS('Map and Results'!$G$23-'Map and Results'!G27),MIN('Map and Results'!H27,'Map and Results'!H25),IF(TowerDistanceMatrix!C9&gt;=('Map and Results'!$G$23+'Map and Results'!G27),0,'Map and Results'!$G$23^2*ACOS((TowerDistanceMatrix!C9^2+'Map and Results'!$G$23^2-'Map and Results'!G27^2)/(2*TowerDistanceMatrix!C9*'Map and Results'!$G$23))+'Map and Results'!G27^2*ACOS((TowerDistanceMatrix!C9^2-'Map and Results'!$G$23^2+'Map and Results'!G27^2)/(2*TowerDistanceMatrix!C9*'Map and Results'!G27))-0.5*SQRT((-TowerDistanceMatrix!C9+'Map and Results'!$G$23+'Map and Results'!G27)*(TowerDistanceMatrix!C9+'Map and Results'!$G$23-'Map and Results'!G27)*(TowerDistanceMatrix!C9-'Map and Results'!$G$23+'Map and Results'!G27)*(TowerDistanceMatrix!C9+'Map and Results'!$G$23+'Map and Results'!G27))))</f>
        <v>0</v>
      </c>
      <c r="D10">
        <f ca="1">IF(TowerDistanceMatrix!D9&lt;=ABS('Map and Results'!$G$24-'Map and Results'!G27),MIN('Map and Results'!$H$24,'Map and Results'!H27),IF(TowerDistanceMatrix!D9&gt;=('Map and Results'!G27+'Map and Results'!$G$24),0,'Map and Results'!$G$24^2*ACOS((TowerDistanceMatrix!D9^2+'Map and Results'!$G$24^2-'Map and Results'!G27^2)/(2*TowerDistanceMatrix!D9*'Map and Results'!$G$24))+'Map and Results'!G27^2*ACOS((TowerDistanceMatrix!D9^2-'Map and Results'!$G$24^2+'Map and Results'!G27^2)/(2*TowerDistanceMatrix!D9*'Map and Results'!G27))-0.5*SQRT((-TowerDistanceMatrix!D9+'Map and Results'!$G$24+'Map and Results'!G27)*(TowerDistanceMatrix!D9+'Map and Results'!$G$24-'Map and Results'!G27)*(TowerDistanceMatrix!D9-'Map and Results'!$G$24+'Map and Results'!G27)*(TowerDistanceMatrix!D9+'Map and Results'!$G$24+'Map and Results'!G27))))</f>
        <v>0</v>
      </c>
      <c r="E10">
        <f ca="1">IF(TowerDistanceMatrix!E9&lt;=ABS('Map and Results'!$G$25-'Map and Results'!G27),MIN('Map and Results'!$H$25,'Map and Results'!H27),IF(TowerDistanceMatrix!E9&gt;=('Map and Results'!G27+'Map and Results'!$G$25),0,'Map and Results'!$G$25^2*ACOS((TowerDistanceMatrix!E9^2+'Map and Results'!$G$25^2-'Map and Results'!G27^2)/(2*TowerDistanceMatrix!E9*'Map and Results'!$G$25))+'Map and Results'!G27^2*ACOS((TowerDistanceMatrix!E9^2-'Map and Results'!$G$25^2+'Map and Results'!G27^2)/(2*TowerDistanceMatrix!E9*'Map and Results'!G27))-0.5*SQRT((-TowerDistanceMatrix!E9+'Map and Results'!$G$25+'Map and Results'!G27)*(TowerDistanceMatrix!E9+'Map and Results'!$G$25-'Map and Results'!G27)*(TowerDistanceMatrix!E9-'Map and Results'!$G$25+'Map and Results'!G27)*(TowerDistanceMatrix!E9+'Map and Results'!$G$25+'Map and Results'!G27))))</f>
        <v>0</v>
      </c>
      <c r="F10">
        <f ca="1">IF(TowerDistanceMatrix!F9&lt;=ABS('Map and Results'!$G$26-'Map and Results'!$G27),MIN('Map and Results'!$H$26,'Map and Results'!$H27),IF(TowerDistanceMatrix!F9&gt;=('Map and Results'!$G27+'Map and Results'!$G$26),0,'Map and Results'!$G$26^2*ACOS((TowerDistanceMatrix!F9^2+'Map and Results'!$G$26^2-'Map and Results'!$G27^2)/(2*TowerDistanceMatrix!F9*'Map and Results'!$G$26))+'Map and Results'!$G27^2*ACOS((TowerDistanceMatrix!F9^2-'Map and Results'!$G$26^2+'Map and Results'!$G27^2)/(2*TowerDistanceMatrix!F9*'Map and Results'!$G27))-0.5*SQRT((-TowerDistanceMatrix!F9+'Map and Results'!$G$26+'Map and Results'!$G27)*(TowerDistanceMatrix!F9+'Map and Results'!$G$26-'Map and Results'!$G27)*(TowerDistanceMatrix!F9-'Map and Results'!$G$26+'Map and Results'!$G27)*(TowerDistanceMatrix!F9+'Map and Results'!$G$26+'Map and Results'!$G27))))</f>
        <v>0</v>
      </c>
      <c r="G10" s="26">
        <f ca="1">IF(TowerDistanceMatrix!G9&lt;=ABS('Map and Results'!$G$27-'Map and Results'!$G27),MIN('Map and Results'!$H$27,'Map and Results'!$H27),IF(TowerDistanceMatrix!G9&gt;=('Map and Results'!$G27+'Map and Results'!$G$27),0,'Map and Results'!$G$27^2*ACOS((TowerDistanceMatrix!G9^2+'Map and Results'!$G$27^2-'Map and Results'!$G27^2)/(2*TowerDistanceMatrix!G9*'Map and Results'!$G$27))+'Map and Results'!$G27^2*ACOS((TowerDistanceMatrix!G9^2-'Map and Results'!$G$27^2+'Map and Results'!$G27^2)/(2*TowerDistanceMatrix!G9*'Map and Results'!$G27))-0.5*SQRT((-TowerDistanceMatrix!G9+'Map and Results'!$G$27+'Map and Results'!$G27)*(TowerDistanceMatrix!G9+'Map and Results'!$G$27-'Map and Results'!$G27)*(TowerDistanceMatrix!G9-'Map and Results'!$G$27+'Map and Results'!$G27)*(TowerDistanceMatrix!G9+'Map and Results'!$G$27+'Map and Results'!$G27))))</f>
        <v>7853.981633974483</v>
      </c>
      <c r="H10" s="26">
        <f ca="1">IF(TowerDistanceMatrix!H9&lt;=ABS('Map and Results'!$G$28-'Map and Results'!$G27),MIN('Map and Results'!$H$28,'Map and Results'!$H27),IF(TowerDistanceMatrix!H9&gt;=('Map and Results'!$G27+'Map and Results'!$G$28),0,'Map and Results'!$G$28^2*ACOS((TowerDistanceMatrix!H9^2+'Map and Results'!$G$28^2-'Map and Results'!$G27^2)/(2*TowerDistanceMatrix!H9*'Map and Results'!$G$28))+'Map and Results'!$G27^2*ACOS((TowerDistanceMatrix!H9^2-'Map and Results'!$G$28^2+'Map and Results'!$G27^2)/(2*TowerDistanceMatrix!H9*'Map and Results'!$G27))-0.5*SQRT((-TowerDistanceMatrix!H9+'Map and Results'!$G$28+'Map and Results'!$G27)*(TowerDistanceMatrix!H9+'Map and Results'!$G$28-'Map and Results'!$G27)*(TowerDistanceMatrix!H9-'Map and Results'!$G$28+'Map and Results'!$G27)*(TowerDistanceMatrix!H9+'Map and Results'!$G$28+'Map and Results'!$G27))))</f>
        <v>0</v>
      </c>
      <c r="I10">
        <f ca="1">IF(TowerDistanceMatrix!I9&lt;=ABS('Map and Results'!$G$29-'Map and Results'!$G27),MIN('Map and Results'!$H$29,'Map and Results'!$H27),IF(TowerDistanceMatrix!I9&gt;=('Map and Results'!$G27+'Map and Results'!$G$29),0,'Map and Results'!$G$29^2*ACOS((TowerDistanceMatrix!I9^2+'Map and Results'!$G$29^2-'Map and Results'!$G27^2)/(2*TowerDistanceMatrix!I9*'Map and Results'!$G$29))+'Map and Results'!$G27^2*ACOS((TowerDistanceMatrix!I9^2-'Map and Results'!$G$29^2+'Map and Results'!$G27^2)/(2*TowerDistanceMatrix!I9*'Map and Results'!$G27))-0.5*SQRT((-TowerDistanceMatrix!I9+'Map and Results'!$G$29+'Map and Results'!$G27)*(TowerDistanceMatrix!I9+'Map and Results'!$G$29-'Map and Results'!$G27)*(TowerDistanceMatrix!I9-'Map and Results'!$G$29+'Map and Results'!$G27)*(TowerDistanceMatrix!I9+'Map and Results'!$G$29+'Map and Results'!$G27))))</f>
        <v>0</v>
      </c>
      <c r="J10">
        <f ca="1">IF(TowerDistanceMatrix!J9&lt;=ABS('Map and Results'!$G$30-'Map and Results'!$G27),MIN('Map and Results'!$H$30,'Map and Results'!$H27),IF(TowerDistanceMatrix!J9&gt;=('Map and Results'!$G27+'Map and Results'!$G$30),0,'Map and Results'!$G$30^2*ACOS((TowerDistanceMatrix!J9^2+'Map and Results'!$G$30^2-'Map and Results'!$G27^2)/(2*TowerDistanceMatrix!J9*'Map and Results'!$G$30))+'Map and Results'!$G27^2*ACOS((TowerDistanceMatrix!J9^2-'Map and Results'!$G$30^2+'Map and Results'!$G27^2)/(2*TowerDistanceMatrix!J9*'Map and Results'!$G27))-0.5*SQRT((-TowerDistanceMatrix!J9+'Map and Results'!$G$30+'Map and Results'!$G27)*(TowerDistanceMatrix!J9+'Map and Results'!$G$30-'Map and Results'!$G27)*(TowerDistanceMatrix!J9-'Map and Results'!$G$30+'Map and Results'!$G27)*(TowerDistanceMatrix!J9+'Map and Results'!$G$30+'Map and Results'!$G27))))</f>
        <v>0</v>
      </c>
      <c r="K10" s="26">
        <f ca="1">IF(TowerDistanceMatrix!K9&lt;=ABS('Map and Results'!$G$31-'Map and Results'!$G27),MIN('Map and Results'!$H$31,'Map and Results'!$H27),IF(TowerDistanceMatrix!K9&gt;=('Map and Results'!$G27+'Map and Results'!$G$31),0,'Map and Results'!$G$31^2*ACOS((TowerDistanceMatrix!K9^2+'Map and Results'!$G$31^2-'Map and Results'!$G27^2)/(2*TowerDistanceMatrix!K9*'Map and Results'!$G$31))+'Map and Results'!$G27^2*ACOS((TowerDistanceMatrix!K9^2-'Map and Results'!$G$31^2+'Map and Results'!$G27^2)/(2*TowerDistanceMatrix!K9*'Map and Results'!$G27))-0.5*SQRT((-TowerDistanceMatrix!K9+'Map and Results'!$G$31+'Map and Results'!$G27)*(TowerDistanceMatrix!K9+'Map and Results'!$G$31-'Map and Results'!$G27)*(TowerDistanceMatrix!K9-'Map and Results'!$G$31+'Map and Results'!$G27)*(TowerDistanceMatrix!K9+'Map and Results'!$G$31+'Map and Results'!$G27))))</f>
        <v>0</v>
      </c>
      <c r="L10" s="26">
        <f ca="1">IF(TowerDistanceMatrix!L9&lt;=ABS('Map and Results'!$G$32-'Map and Results'!$G27),MIN('Map and Results'!$H$32,'Map and Results'!$H27),IF(TowerDistanceMatrix!L9&gt;=('Map and Results'!$G27+'Map and Results'!$G$32),0,'Map and Results'!$G$32^2*ACOS((TowerDistanceMatrix!L9^2+'Map and Results'!$G$32^2-'Map and Results'!$G27^2)/(2*TowerDistanceMatrix!L9*'Map and Results'!$G$32))+'Map and Results'!$G27^2*ACOS((TowerDistanceMatrix!L9^2-'Map and Results'!$G$32^2+'Map and Results'!$G27^2)/(2*TowerDistanceMatrix!L9*'Map and Results'!$G27))-0.5*SQRT((-TowerDistanceMatrix!L9+'Map and Results'!$G$32+'Map and Results'!$G27)*(TowerDistanceMatrix!L9+'Map and Results'!$G$32-'Map and Results'!$G27)*(TowerDistanceMatrix!L9-'Map and Results'!$G$32+'Map and Results'!$G27)*(TowerDistanceMatrix!L9+'Map and Results'!$G$32+'Map and Results'!$G27))))</f>
        <v>0</v>
      </c>
      <c r="M10" s="26">
        <f ca="1">IF(TowerDistanceMatrix!M9&lt;=ABS('Map and Results'!$G$33-'Map and Results'!$G27),MIN('Map and Results'!$H$33,'Map and Results'!$H27),IF(TowerDistanceMatrix!M9&gt;=('Map and Results'!$G27+'Map and Results'!$G$33),0,'Map and Results'!$G$33^2*ACOS((TowerDistanceMatrix!M9^2+'Map and Results'!$G$33^2-'Map and Results'!$G27^2)/(2*TowerDistanceMatrix!M9*'Map and Results'!$G$33))+'Map and Results'!$G27^2*ACOS((TowerDistanceMatrix!M9^2-'Map and Results'!$G$33^2+'Map and Results'!$G27^2)/(2*TowerDistanceMatrix!M9*'Map and Results'!$G27))-0.5*SQRT((-TowerDistanceMatrix!M9+'Map and Results'!$G$33+'Map and Results'!$G27)*(TowerDistanceMatrix!M9+'Map and Results'!$G$33-'Map and Results'!$G27)*(TowerDistanceMatrix!M9-'Map and Results'!$G$33+'Map and Results'!$G27)*(TowerDistanceMatrix!M9+'Map and Results'!$G$33+'Map and Results'!$G27))))</f>
        <v>0</v>
      </c>
      <c r="N10" s="26">
        <f ca="1">IF(TowerDistanceMatrix!N9&lt;=ABS('Map and Results'!$G$34-'Map and Results'!$G27),MIN('Map and Results'!$H$34,'Map and Results'!$H27),IF(TowerDistanceMatrix!N9&gt;=('Map and Results'!$G27+'Map and Results'!$G$34),0,'Map and Results'!$G$34^2*ACOS((TowerDistanceMatrix!N9^2+'Map and Results'!$G$34^2-'Map and Results'!$G27^2)/(2*TowerDistanceMatrix!N9*'Map and Results'!$G$34))+'Map and Results'!$G27^2*ACOS((TowerDistanceMatrix!N9^2-'Map and Results'!$G$34^2+'Map and Results'!$G27^2)/(2*TowerDistanceMatrix!N9*'Map and Results'!$G27))-0.5*SQRT((-TowerDistanceMatrix!N9+'Map and Results'!$G$34+'Map and Results'!$G27)*(TowerDistanceMatrix!N9+'Map and Results'!$G$34-'Map and Results'!$G27)*(TowerDistanceMatrix!N9-'Map and Results'!$G$34+'Map and Results'!$G27)*(TowerDistanceMatrix!N9+'Map and Results'!$G$34+'Map and Results'!$G27))))</f>
        <v>0</v>
      </c>
      <c r="O10" s="26">
        <f ca="1">IF(TowerDistanceMatrix!O9&lt;=ABS('Map and Results'!$G$35-'Map and Results'!$G27),MIN('Map and Results'!$H$35,'Map and Results'!$H27),IF(TowerDistanceMatrix!O9&gt;=('Map and Results'!$G27+'Map and Results'!$G$35),0,'Map and Results'!$G$35^2*ACOS((TowerDistanceMatrix!O9^2+'Map and Results'!$G$35^2-'Map and Results'!$G27^2)/(2*TowerDistanceMatrix!O9*'Map and Results'!$G$35))+'Map and Results'!$G27^2*ACOS((TowerDistanceMatrix!O9^2-'Map and Results'!$G$35^2+'Map and Results'!$G27^2)/(2*TowerDistanceMatrix!O9*'Map and Results'!$G27))-0.5*SQRT((-TowerDistanceMatrix!O9+'Map and Results'!$G$35+'Map and Results'!$G27)*(TowerDistanceMatrix!O9+'Map and Results'!$G$35-'Map and Results'!$G27)*(TowerDistanceMatrix!O9-'Map and Results'!$G$35+'Map and Results'!$G27)*(TowerDistanceMatrix!O9+'Map and Results'!$G$35+'Map and Results'!$G27))))</f>
        <v>0</v>
      </c>
      <c r="P10" s="26">
        <f ca="1">IF(TowerDistanceMatrix!P9&lt;=ABS('Map and Results'!$G$36-'Map and Results'!$G27),MIN('Map and Results'!$H$36,'Map and Results'!$H27),IF(TowerDistanceMatrix!P9&gt;=('Map and Results'!$G27+'Map and Results'!$G$36),0,'Map and Results'!$G$36^2*ACOS((TowerDistanceMatrix!P9^2+'Map and Results'!$G$36^2-'Map and Results'!$G27^2)/(2*TowerDistanceMatrix!P9*'Map and Results'!$G$36))+'Map and Results'!$G27^2*ACOS((TowerDistanceMatrix!P9^2-'Map and Results'!$G$36^2+'Map and Results'!$G27^2)/(2*TowerDistanceMatrix!P9*'Map and Results'!$G27))-0.5*SQRT((-TowerDistanceMatrix!P9+'Map and Results'!$G$36+'Map and Results'!$G27)*(TowerDistanceMatrix!P9+'Map and Results'!$G$36-'Map and Results'!$G27)*(TowerDistanceMatrix!P9-'Map and Results'!$G$36+'Map and Results'!$G27)*(TowerDistanceMatrix!P9+'Map and Results'!$G$36+'Map and Results'!$G27))))</f>
        <v>0</v>
      </c>
      <c r="Q10" s="26">
        <f ca="1">IF(TowerDistanceMatrix!Q9&lt;=ABS('Map and Results'!$G$37-'Map and Results'!$G27),MIN('Map and Results'!$H$37,'Map and Results'!$H27),IF(TowerDistanceMatrix!Q9&gt;=('Map and Results'!$G27+'Map and Results'!$G$37),0,'Map and Results'!$G$37^2*ACOS((TowerDistanceMatrix!Q9^2+'Map and Results'!$G$37^2-'Map and Results'!$G27^2)/(2*TowerDistanceMatrix!Q9*'Map and Results'!$G$37))+'Map and Results'!$G27^2*ACOS((TowerDistanceMatrix!Q9^2-'Map and Results'!$G$37^2+'Map and Results'!$G27^2)/(2*TowerDistanceMatrix!Q9*'Map and Results'!$G27))-0.5*SQRT((-TowerDistanceMatrix!Q9+'Map and Results'!$G$37+'Map and Results'!$G27)*(TowerDistanceMatrix!Q9+'Map and Results'!$G$37-'Map and Results'!$G27)*(TowerDistanceMatrix!Q9-'Map and Results'!$G$37+'Map and Results'!$G27)*(TowerDistanceMatrix!Q9+'Map and Results'!$G$37+'Map and Results'!$G27))))</f>
        <v>0</v>
      </c>
      <c r="R10" s="26">
        <f ca="1">IF(TowerDistanceMatrix!R9&lt;=ABS('Map and Results'!$G$38-'Map and Results'!$G27),MIN('Map and Results'!$H$38,'Map and Results'!$H27),IF(TowerDistanceMatrix!R9&gt;=('Map and Results'!$G27+'Map and Results'!$G$38),0,'Map and Results'!$G$38^2*ACOS((TowerDistanceMatrix!R9^2+'Map and Results'!$G$38^2-'Map and Results'!$G27^2)/(2*TowerDistanceMatrix!R9*'Map and Results'!$G$38))+'Map and Results'!$G27^2*ACOS((TowerDistanceMatrix!R9^2-'Map and Results'!$G$38^2+'Map and Results'!$G27^2)/(2*TowerDistanceMatrix!R9*'Map and Results'!$G27))-0.5*SQRT((-TowerDistanceMatrix!R9+'Map and Results'!$G$38+'Map and Results'!$G27)*(TowerDistanceMatrix!R9+'Map and Results'!$G$38-'Map and Results'!$G27)*(TowerDistanceMatrix!R9-'Map and Results'!$G$38+'Map and Results'!$G27)*(TowerDistanceMatrix!R9+'Map and Results'!$G$38+'Map and Results'!$G27))))</f>
        <v>0</v>
      </c>
      <c r="S10" s="26">
        <f ca="1">IF(TowerDistanceMatrix!S9&lt;=ABS('Map and Results'!$G$39-'Map and Results'!$G27),MIN('Map and Results'!$H$39,'Map and Results'!$H27),IF(TowerDistanceMatrix!S9&gt;=('Map and Results'!$G27+'Map and Results'!$G$39),0,'Map and Results'!$G$39^2*ACOS((TowerDistanceMatrix!S9^2+'Map and Results'!$G$39^2-'Map and Results'!$G27^2)/(2*TowerDistanceMatrix!S9*'Map and Results'!$G$39))+'Map and Results'!$G27^2*ACOS((TowerDistanceMatrix!S9^2-'Map and Results'!$G$39^2+'Map and Results'!$G27^2)/(2*TowerDistanceMatrix!S9*'Map and Results'!$G27))-0.5*SQRT((-TowerDistanceMatrix!S9+'Map and Results'!$G$39+'Map and Results'!$G27)*(TowerDistanceMatrix!S9+'Map and Results'!$G$39-'Map and Results'!$G27)*(TowerDistanceMatrix!S9-'Map and Results'!$G$39+'Map and Results'!$G27)*(TowerDistanceMatrix!S9+'Map and Results'!$G$39+'Map and Results'!$G27))))</f>
        <v>0</v>
      </c>
      <c r="T10" s="26">
        <f ca="1">IF(TowerDistanceMatrix!T9&lt;=ABS('Map and Results'!$G$40-'Map and Results'!$G27),MIN('Map and Results'!$H$40,'Map and Results'!$H27),IF(TowerDistanceMatrix!T9&gt;=('Map and Results'!$G27+'Map and Results'!$G$40),0,'Map and Results'!$G$40^2*ACOS((TowerDistanceMatrix!T9^2+'Map and Results'!$G$40^2-'Map and Results'!$G27^2)/(2*TowerDistanceMatrix!T9*'Map and Results'!$G$40))+'Map and Results'!$G27^2*ACOS((TowerDistanceMatrix!T9^2-'Map and Results'!$G$40^2+'Map and Results'!$G27^2)/(2*TowerDistanceMatrix!T9*'Map and Results'!$G27))-0.5*SQRT((-TowerDistanceMatrix!T9+'Map and Results'!$G$40+'Map and Results'!$G27)*(TowerDistanceMatrix!T9+'Map and Results'!$G$40-'Map and Results'!$G27)*(TowerDistanceMatrix!T9-'Map and Results'!$G$40+'Map and Results'!$G27)*(TowerDistanceMatrix!T9+'Map and Results'!$G$40+'Map and Results'!$G27))))</f>
        <v>0</v>
      </c>
      <c r="U10" s="26">
        <f ca="1">IF(TowerDistanceMatrix!U9&lt;=ABS('Map and Results'!$G$41-'Map and Results'!$G27),MIN('Map and Results'!$H$41,'Map and Results'!$H27),IF(TowerDistanceMatrix!U9&gt;=('Map and Results'!$G27+'Map and Results'!$G$41),0,'Map and Results'!$G$41^2*ACOS((TowerDistanceMatrix!U9^2+'Map and Results'!$G$41^2-'Map and Results'!$G27^2)/(2*TowerDistanceMatrix!U9*'Map and Results'!$G$41))+'Map and Results'!$G27^2*ACOS((TowerDistanceMatrix!U9^2-'Map and Results'!$G$41^2+'Map and Results'!$G27^2)/(2*TowerDistanceMatrix!U9*'Map and Results'!$G27))-0.5*SQRT((-TowerDistanceMatrix!U9+'Map and Results'!$G$41+'Map and Results'!$G27)*(TowerDistanceMatrix!U9+'Map and Results'!$G$41-'Map and Results'!$G27)*(TowerDistanceMatrix!U9-'Map and Results'!$G$41+'Map and Results'!$G27)*(TowerDistanceMatrix!U9+'Map and Results'!$G$41+'Map and Results'!$G27))))</f>
        <v>0</v>
      </c>
      <c r="V10" s="26">
        <f ca="1">IF(TowerDistanceMatrix!V9&lt;=ABS('Map and Results'!$G$42-'Map and Results'!$G27),MIN('Map and Results'!$H$42,'Map and Results'!$H27),IF(TowerDistanceMatrix!V9&gt;=('Map and Results'!$G27+'Map and Results'!$G$42),0,'Map and Results'!$G$42^2*ACOS((TowerDistanceMatrix!V9^2+'Map and Results'!$G$42^2-'Map and Results'!$G27^2)/(2*TowerDistanceMatrix!V9*'Map and Results'!$G$42))+'Map and Results'!$G27^2*ACOS((TowerDistanceMatrix!V9^2-'Map and Results'!$G$42^2+'Map and Results'!$G27^2)/(2*TowerDistanceMatrix!V9*'Map and Results'!$G27))-0.5*SQRT((-TowerDistanceMatrix!V9+'Map and Results'!$G$42+'Map and Results'!$G27)*(TowerDistanceMatrix!V9+'Map and Results'!$G$42-'Map and Results'!$G27)*(TowerDistanceMatrix!V9-'Map and Results'!$G$42+'Map and Results'!$G27)*(TowerDistanceMatrix!V9+'Map and Results'!$G$42+'Map and Results'!$G27))))</f>
        <v>0</v>
      </c>
      <c r="W10" s="26">
        <f ca="1">IF(TowerDistanceMatrix!W9&lt;=ABS('Map and Results'!$G$43-'Map and Results'!$G27),MIN('Map and Results'!$H$43,'Map and Results'!$H27),IF(TowerDistanceMatrix!W9&gt;=('Map and Results'!$G27+'Map and Results'!$G$43),0,'Map and Results'!$G$43^2*ACOS((TowerDistanceMatrix!W9^2+'Map and Results'!$G$43^2-'Map and Results'!$G27^2)/(2*TowerDistanceMatrix!W9*'Map and Results'!$G$43))+'Map and Results'!$G27^2*ACOS((TowerDistanceMatrix!W9^2-'Map and Results'!$G$43^2+'Map and Results'!$G27^2)/(2*TowerDistanceMatrix!W9*'Map and Results'!$G27))-0.5*SQRT((-TowerDistanceMatrix!W9+'Map and Results'!$G$43+'Map and Results'!$G27)*(TowerDistanceMatrix!W9+'Map and Results'!$G$43-'Map and Results'!$G27)*(TowerDistanceMatrix!W9-'Map and Results'!$G$43+'Map and Results'!$G27)*(TowerDistanceMatrix!W9+'Map and Results'!$G$43+'Map and Results'!$G27))))</f>
        <v>0</v>
      </c>
      <c r="X10" s="26">
        <f ca="1">IF(TowerDistanceMatrix!X9&lt;=ABS('Map and Results'!$G$44-'Map and Results'!$G27),MIN('Map and Results'!$H$44,'Map and Results'!$H27),IF(TowerDistanceMatrix!X9&gt;=('Map and Results'!$G27+'Map and Results'!$G$44),0,'Map and Results'!$G$44^2*ACOS((TowerDistanceMatrix!X9^2+'Map and Results'!$G$44^2-'Map and Results'!$G27^2)/(2*TowerDistanceMatrix!X9*'Map and Results'!$G$44))+'Map and Results'!$G27^2*ACOS((TowerDistanceMatrix!X9^2-'Map and Results'!$G$44^2+'Map and Results'!$G27^2)/(2*TowerDistanceMatrix!X9*'Map and Results'!$G27))-0.5*SQRT((-TowerDistanceMatrix!X9+'Map and Results'!$G$44+'Map and Results'!$G27)*(TowerDistanceMatrix!X9+'Map and Results'!$G$44-'Map and Results'!$G27)*(TowerDistanceMatrix!X9-'Map and Results'!$G$44+'Map and Results'!$G27)*(TowerDistanceMatrix!X9+'Map and Results'!$G$44+'Map and Results'!$G27))))</f>
        <v>0</v>
      </c>
      <c r="Y10" s="26">
        <f ca="1">IF(TowerDistanceMatrix!Y9&lt;=ABS('Map and Results'!$G$45-'Map and Results'!$G27),MIN('Map and Results'!$H$45,'Map and Results'!$H27),IF(TowerDistanceMatrix!Y9&gt;=('Map and Results'!$G27+'Map and Results'!$G$45),0,'Map and Results'!$G$45^2*ACOS((TowerDistanceMatrix!Y9^2+'Map and Results'!$G$45^2-'Map and Results'!$G27^2)/(2*TowerDistanceMatrix!Y9*'Map and Results'!$G$45))+'Map and Results'!$G27^2*ACOS((TowerDistanceMatrix!Y9^2-'Map and Results'!$G$45^2+'Map and Results'!$G27^2)/(2*TowerDistanceMatrix!Y9*'Map and Results'!$G27))-0.5*SQRT((-TowerDistanceMatrix!Y9+'Map and Results'!$G$45+'Map and Results'!$G27)*(TowerDistanceMatrix!Y9+'Map and Results'!$G$45-'Map and Results'!$G27)*(TowerDistanceMatrix!Y9-'Map and Results'!$G$45+'Map and Results'!$G27)*(TowerDistanceMatrix!Y9+'Map and Results'!$G$45+'Map and Results'!$G27))))</f>
        <v>0</v>
      </c>
      <c r="Z10" s="26">
        <f ca="1">IF(TowerDistanceMatrix!Z9&lt;=ABS('Map and Results'!$G$46-'Map and Results'!$G27),MIN('Map and Results'!$H$46,'Map and Results'!$H27),IF(TowerDistanceMatrix!Z9&gt;=('Map and Results'!$G27+'Map and Results'!$G$46),0,'Map and Results'!$G$46^2*ACOS((TowerDistanceMatrix!Z9^2+'Map and Results'!$G$46^2-'Map and Results'!$G27^2)/(2*TowerDistanceMatrix!Z9*'Map and Results'!$G$46))+'Map and Results'!$G27^2*ACOS((TowerDistanceMatrix!Z9^2-'Map and Results'!$G$46^2+'Map and Results'!$G27^2)/(2*TowerDistanceMatrix!Z9*'Map and Results'!$G27))-0.5*SQRT((-TowerDistanceMatrix!Z9+'Map and Results'!$G$46+'Map and Results'!$G27)*(TowerDistanceMatrix!Z9+'Map and Results'!$G$46-'Map and Results'!$G27)*(TowerDistanceMatrix!Z9-'Map and Results'!$G$46+'Map and Results'!$G27)*(TowerDistanceMatrix!Z9+'Map and Results'!$G$46+'Map and Results'!$G27))))</f>
        <v>0</v>
      </c>
      <c r="AA10" s="26">
        <f ca="1">IF(TowerDistanceMatrix!AA9&lt;=ABS('Map and Results'!$G$47-'Map and Results'!$G27),MIN('Map and Results'!$H$47,'Map and Results'!$H27),IF(TowerDistanceMatrix!AA9&gt;=('Map and Results'!$G27+'Map and Results'!$G$47),0,'Map and Results'!$G$47^2*ACOS((TowerDistanceMatrix!AA9^2+'Map and Results'!$G$47^2-'Map and Results'!$G27^2)/(2*TowerDistanceMatrix!AA9*'Map and Results'!$G$47))+'Map and Results'!$G27^2*ACOS((TowerDistanceMatrix!AA9^2-'Map and Results'!$G$47^2+'Map and Results'!$G27^2)/(2*TowerDistanceMatrix!AA9*'Map and Results'!$G27))-0.5*SQRT((-TowerDistanceMatrix!AA9+'Map and Results'!$G$47+'Map and Results'!$G27)*(TowerDistanceMatrix!AA9+'Map and Results'!$G$47-'Map and Results'!$G27)*(TowerDistanceMatrix!AA9-'Map and Results'!$G$47+'Map and Results'!$G27)*(TowerDistanceMatrix!AA9+'Map and Results'!$G$47+'Map and Results'!$G27))))</f>
        <v>907.78529330987294</v>
      </c>
      <c r="AB10" s="26">
        <f ca="1">IF(TowerDistanceMatrix!AB9&lt;=ABS('Map and Results'!$G$48-'Map and Results'!$G27),MIN('Map and Results'!$H$48,'Map and Results'!$H27),IF(TowerDistanceMatrix!AB9&gt;=('Map and Results'!$G27+'Map and Results'!$G$48),0,'Map and Results'!$G$48^2*ACOS((TowerDistanceMatrix!AB9^2+'Map and Results'!$G$48^2-'Map and Results'!$G27^2)/(2*TowerDistanceMatrix!AB9*'Map and Results'!$G$48))+'Map and Results'!$G27^2*ACOS((TowerDistanceMatrix!AB9^2-'Map and Results'!$G$48^2+'Map and Results'!$G27^2)/(2*TowerDistanceMatrix!AB9*'Map and Results'!$G27))-0.5*SQRT((-TowerDistanceMatrix!AB9+'Map and Results'!$G$48+'Map and Results'!$G27)*(TowerDistanceMatrix!AB9+'Map and Results'!$G$48-'Map and Results'!$G27)*(TowerDistanceMatrix!AB9-'Map and Results'!$G$48+'Map and Results'!$G27)*(TowerDistanceMatrix!AB9+'Map and Results'!$G$48+'Map and Results'!$G27))))</f>
        <v>0</v>
      </c>
      <c r="AC10" s="26">
        <f ca="1">IF(TowerDistanceMatrix!AC9&lt;=ABS('Map and Results'!$G$49-'Map and Results'!$G27),MIN('Map and Results'!$H$49,'Map and Results'!$H27),IF(TowerDistanceMatrix!AC9&gt;=('Map and Results'!$G27+'Map and Results'!$G$49),0,'Map and Results'!$G$49^2*ACOS((TowerDistanceMatrix!AC9^2+'Map and Results'!$G$49^2-'Map and Results'!$G27^2)/(2*TowerDistanceMatrix!AC9*'Map and Results'!$G$49))+'Map and Results'!$G27^2*ACOS((TowerDistanceMatrix!AC9^2-'Map and Results'!$G$49^2+'Map and Results'!$G27^2)/(2*TowerDistanceMatrix!AC9*'Map and Results'!$G27))-0.5*SQRT((-TowerDistanceMatrix!AC9+'Map and Results'!$G$49+'Map and Results'!$G27)*(TowerDistanceMatrix!AC9+'Map and Results'!$G$49-'Map and Results'!$G27)*(TowerDistanceMatrix!AC9-'Map and Results'!$G$49+'Map and Results'!$G27)*(TowerDistanceMatrix!AC9+'Map and Results'!$G$49+'Map and Results'!$G27))))</f>
        <v>0</v>
      </c>
      <c r="AD10" s="26">
        <f ca="1">IF(TowerDistanceMatrix!AD9&lt;=ABS('Map and Results'!$G$50-'Map and Results'!$G27),MIN('Map and Results'!$H$50,'Map and Results'!$H27),IF(TowerDistanceMatrix!AD9&gt;=('Map and Results'!$G27+'Map and Results'!$G$50),0,'Map and Results'!$G$50^2*ACOS((TowerDistanceMatrix!AD9^2+'Map and Results'!$G$50^2-'Map and Results'!$G27^2)/(2*TowerDistanceMatrix!AD9*'Map and Results'!$G$50))+'Map and Results'!$G27^2*ACOS((TowerDistanceMatrix!AD9^2-'Map and Results'!$G$50^2+'Map and Results'!$G27^2)/(2*TowerDistanceMatrix!AD9*'Map and Results'!$G27))-0.5*SQRT((-TowerDistanceMatrix!AD9+'Map and Results'!$G$50+'Map and Results'!$G27)*(TowerDistanceMatrix!AD9+'Map and Results'!$G$50-'Map and Results'!$G27)*(TowerDistanceMatrix!AD9-'Map and Results'!$G$50+'Map and Results'!$G27)*(TowerDistanceMatrix!AD9+'Map and Results'!$G$50+'Map and Results'!$G27))))</f>
        <v>0</v>
      </c>
      <c r="AE10" s="26">
        <f ca="1">IF(TowerDistanceMatrix!AE9&lt;=ABS('Map and Results'!$G$51-'Map and Results'!$G27),MIN('Map and Results'!$H$51,'Map and Results'!$H27),IF(TowerDistanceMatrix!AE9&gt;=('Map and Results'!$G27+'Map and Results'!$G$51),0,'Map and Results'!$G$51^2*ACOS((TowerDistanceMatrix!AE9^2+'Map and Results'!$G$51^2-'Map and Results'!$G27^2)/(2*TowerDistanceMatrix!AE9*'Map and Results'!$G$51))+'Map and Results'!$G27^2*ACOS((TowerDistanceMatrix!AE9^2-'Map and Results'!$G$51^2+'Map and Results'!$G27^2)/(2*TowerDistanceMatrix!AE9*'Map and Results'!$G27))-0.5*SQRT((-TowerDistanceMatrix!AE9+'Map and Results'!$G$51+'Map and Results'!$G27)*(TowerDistanceMatrix!AE9+'Map and Results'!$G$51-'Map and Results'!$G27)*(TowerDistanceMatrix!AE9-'Map and Results'!$G$51+'Map and Results'!$G27)*(TowerDistanceMatrix!AE9+'Map and Results'!$G$51+'Map and Results'!$G27))))</f>
        <v>0</v>
      </c>
      <c r="AF10" s="26">
        <f ca="1">IF(TowerDistanceMatrix!AF9&lt;=ABS('Map and Results'!$G$52-'Map and Results'!$G27),MIN('Map and Results'!$H$52,'Map and Results'!$H27),IF(TowerDistanceMatrix!AF9&gt;=('Map and Results'!$G27+'Map and Results'!$G$52),0,'Map and Results'!$G$52^2*ACOS((TowerDistanceMatrix!AF9^2+'Map and Results'!$G$52^2-'Map and Results'!$G27^2)/(2*TowerDistanceMatrix!AF9*'Map and Results'!$G$52))+'Map and Results'!$G27^2*ACOS((TowerDistanceMatrix!AF9^2-'Map and Results'!$G$52^2+'Map and Results'!$G27^2)/(2*TowerDistanceMatrix!AF9*'Map and Results'!$G27))-0.5*SQRT((-TowerDistanceMatrix!AF9+'Map and Results'!$G$52+'Map and Results'!$G27)*(TowerDistanceMatrix!AF9+'Map and Results'!$G$52-'Map and Results'!$G27)*(TowerDistanceMatrix!AF9-'Map and Results'!$G$52+'Map and Results'!$G27)*(TowerDistanceMatrix!AF9+'Map and Results'!$G$52+'Map and Results'!$G27))))</f>
        <v>0</v>
      </c>
      <c r="AG10" s="26">
        <f ca="1">IF(TowerDistanceMatrix!AG9&lt;=ABS('Map and Results'!$G$53-'Map and Results'!$G27),MIN('Map and Results'!$H$53,'Map and Results'!$H27),IF(TowerDistanceMatrix!AG9&gt;=('Map and Results'!$G27+'Map and Results'!$G$53),0,'Map and Results'!$G$53^2*ACOS((TowerDistanceMatrix!AG9^2+'Map and Results'!$G$53^2-'Map and Results'!$G27^2)/(2*TowerDistanceMatrix!AG9*'Map and Results'!$G$53))+'Map and Results'!$G27^2*ACOS((TowerDistanceMatrix!AG9^2-'Map and Results'!$G$53^2+'Map and Results'!$G27^2)/(2*TowerDistanceMatrix!AG9*'Map and Results'!$G27))-0.5*SQRT((-TowerDistanceMatrix!AG9+'Map and Results'!$G$53+'Map and Results'!$G27)*(TowerDistanceMatrix!AG9+'Map and Results'!$G$53-'Map and Results'!$G27)*(TowerDistanceMatrix!AG9-'Map and Results'!$G$53+'Map and Results'!$G27)*(TowerDistanceMatrix!AG9+'Map and Results'!$G$53+'Map and Results'!$G27))))</f>
        <v>0</v>
      </c>
      <c r="AH10" s="26">
        <f ca="1">IF(TowerDistanceMatrix!AH9&lt;=ABS('Map and Results'!$G$54-'Map and Results'!$G27),MIN('Map and Results'!$H$54,'Map and Results'!$H27),IF(TowerDistanceMatrix!AH9&gt;=('Map and Results'!$G27+'Map and Results'!$G$54),0,'Map and Results'!$G$54^2*ACOS((TowerDistanceMatrix!AH9^2+'Map and Results'!$G$54^2-'Map and Results'!$G27^2)/(2*TowerDistanceMatrix!AH9*'Map and Results'!$G$54))+'Map and Results'!$G27^2*ACOS((TowerDistanceMatrix!AH9^2-'Map and Results'!$G$54^2+'Map and Results'!$G27^2)/(2*TowerDistanceMatrix!AH9*'Map and Results'!$G27))-0.5*SQRT((-TowerDistanceMatrix!AH9+'Map and Results'!$G$54+'Map and Results'!$G27)*(TowerDistanceMatrix!AH9+'Map and Results'!$G$54-'Map and Results'!$G27)*(TowerDistanceMatrix!AH9-'Map and Results'!$G$54+'Map and Results'!$G27)*(TowerDistanceMatrix!AH9+'Map and Results'!$G$54+'Map and Results'!$G27))))</f>
        <v>0</v>
      </c>
      <c r="AI10" s="26">
        <f ca="1">IF(TowerDistanceMatrix!AI9&lt;=ABS('Map and Results'!$G$55-'Map and Results'!$G27),MIN('Map and Results'!$H$55,'Map and Results'!$H27),IF(TowerDistanceMatrix!AI9&gt;=('Map and Results'!$G27+'Map and Results'!$G$55),0,'Map and Results'!$G$55^2*ACOS((TowerDistanceMatrix!AI9^2+'Map and Results'!$G$55^2-'Map and Results'!$G27^2)/(2*TowerDistanceMatrix!AI9*'Map and Results'!$G$55))+'Map and Results'!$G27^2*ACOS((TowerDistanceMatrix!AI9^2-'Map and Results'!$G$55^2+'Map and Results'!$G27^2)/(2*TowerDistanceMatrix!AI9*'Map and Results'!$G27))-0.5*SQRT((-TowerDistanceMatrix!AI9+'Map and Results'!$G$55+'Map and Results'!$G27)*(TowerDistanceMatrix!AI9+'Map and Results'!$G$55-'Map and Results'!$G27)*(TowerDistanceMatrix!AI9-'Map and Results'!$G$55+'Map and Results'!$G27)*(TowerDistanceMatrix!AI9+'Map and Results'!$G$55+'Map and Results'!$G27))))</f>
        <v>0</v>
      </c>
      <c r="AJ10" s="26">
        <f ca="1">IF(TowerDistanceMatrix!AJ9&lt;=ABS('Map and Results'!$G$56-'Map and Results'!$G27),MIN('Map and Results'!$H$56,'Map and Results'!$H27),IF(TowerDistanceMatrix!AJ9&gt;=('Map and Results'!$G27+'Map and Results'!$G$56),0,'Map and Results'!$G$56^2*ACOS((TowerDistanceMatrix!AJ9^2+'Map and Results'!$G$56^2-'Map and Results'!$G27^2)/(2*TowerDistanceMatrix!AJ9*'Map and Results'!$G$56))+'Map and Results'!$G27^2*ACOS((TowerDistanceMatrix!AJ9^2-'Map and Results'!$G$56^2+'Map and Results'!$G27^2)/(2*TowerDistanceMatrix!AJ9*'Map and Results'!$G27))-0.5*SQRT((-TowerDistanceMatrix!AJ9+'Map and Results'!$G$56+'Map and Results'!$G27)*(TowerDistanceMatrix!AJ9+'Map and Results'!$G$56-'Map and Results'!$G27)*(TowerDistanceMatrix!AJ9-'Map and Results'!$G$56+'Map and Results'!$G27)*(TowerDistanceMatrix!AJ9+'Map and Results'!$G$56+'Map and Results'!$G27))))</f>
        <v>0</v>
      </c>
      <c r="AK10" s="26">
        <f ca="1">IF(TowerDistanceMatrix!AK9&lt;=ABS('Map and Results'!$G$57-'Map and Results'!$G27),MIN('Map and Results'!$H$57,'Map and Results'!$H27),IF(TowerDistanceMatrix!AK9&gt;=('Map and Results'!$G27+'Map and Results'!$G$57),0,'Map and Results'!$G$57^2*ACOS((TowerDistanceMatrix!AK9^2+'Map and Results'!$G$57^2-'Map and Results'!$G27^2)/(2*TowerDistanceMatrix!AK9*'Map and Results'!$G$57))+'Map and Results'!$G27^2*ACOS((TowerDistanceMatrix!AK9^2-'Map and Results'!$G$57^2+'Map and Results'!$G27^2)/(2*TowerDistanceMatrix!AK9*'Map and Results'!$G27))-0.5*SQRT((-TowerDistanceMatrix!AK9+'Map and Results'!$G$57+'Map and Results'!$G27)*(TowerDistanceMatrix!AK9+'Map and Results'!$G$57-'Map and Results'!$G27)*(TowerDistanceMatrix!AK9-'Map and Results'!$G$57+'Map and Results'!$G27)*(TowerDistanceMatrix!AK9+'Map and Results'!$G$57+'Map and Results'!$G27))))</f>
        <v>0</v>
      </c>
      <c r="AL10" s="26">
        <f ca="1">IF(TowerDistanceMatrix!AL9&lt;=ABS('Map and Results'!$G$58-'Map and Results'!$G27),MIN('Map and Results'!$H$58,'Map and Results'!$H27),IF(TowerDistanceMatrix!AL9&gt;=('Map and Results'!$G27+'Map and Results'!$G$58),0,'Map and Results'!$G$58^2*ACOS((TowerDistanceMatrix!AL9^2+'Map and Results'!$G$58^2-'Map and Results'!$G27^2)/(2*TowerDistanceMatrix!AL9*'Map and Results'!$G$58))+'Map and Results'!$G27^2*ACOS((TowerDistanceMatrix!AL9^2-'Map and Results'!$G$58^2+'Map and Results'!$G27^2)/(2*TowerDistanceMatrix!AL9*'Map and Results'!$G27))-0.5*SQRT((-TowerDistanceMatrix!AL9+'Map and Results'!$G$58+'Map and Results'!$G27)*(TowerDistanceMatrix!AL9+'Map and Results'!$G$58-'Map and Results'!$G27)*(TowerDistanceMatrix!AL9-'Map and Results'!$G$58+'Map and Results'!$G27)*(TowerDistanceMatrix!AL9+'Map and Results'!$G$58+'Map and Results'!$G27))))</f>
        <v>0</v>
      </c>
      <c r="AM10" s="26">
        <f ca="1">IF(TowerDistanceMatrix!AM9&lt;=ABS('Map and Results'!$G$59-'Map and Results'!$G27),MIN('Map and Results'!$H$59,'Map and Results'!$H27),IF(TowerDistanceMatrix!AM9&gt;=('Map and Results'!$G27+'Map and Results'!$G$59),0,'Map and Results'!$G$59^2*ACOS((TowerDistanceMatrix!AM9^2+'Map and Results'!$G$59^2-'Map and Results'!$G27^2)/(2*TowerDistanceMatrix!AM9*'Map and Results'!$G$59))+'Map and Results'!$G27^2*ACOS((TowerDistanceMatrix!AM9^2-'Map and Results'!$G$59^2+'Map and Results'!$G27^2)/(2*TowerDistanceMatrix!AM9*'Map and Results'!$G27))-0.5*SQRT((-TowerDistanceMatrix!AM9+'Map and Results'!$G$59+'Map and Results'!$G27)*(TowerDistanceMatrix!AM9+'Map and Results'!$G$59-'Map and Results'!$G27)*(TowerDistanceMatrix!AM9-'Map and Results'!$G$59+'Map and Results'!$G27)*(TowerDistanceMatrix!AM9+'Map and Results'!$G$59+'Map and Results'!$G27))))</f>
        <v>0</v>
      </c>
      <c r="AN10" s="26">
        <f ca="1">IF(TowerDistanceMatrix!AN9&lt;=ABS('Map and Results'!$G$60-'Map and Results'!$G27),MIN('Map and Results'!$H$60,'Map and Results'!$H27),IF(TowerDistanceMatrix!AN9&gt;=('Map and Results'!$G27+'Map and Results'!$G$60),0,'Map and Results'!$G$60^2*ACOS((TowerDistanceMatrix!AN9^2+'Map and Results'!$G$60^2-'Map and Results'!$G27^2)/(2*TowerDistanceMatrix!AN9*'Map and Results'!$G$60))+'Map and Results'!$G27^2*ACOS((TowerDistanceMatrix!AN9^2-'Map and Results'!$G$60^2+'Map and Results'!$G27^2)/(2*TowerDistanceMatrix!AN9*'Map and Results'!$G27))-0.5*SQRT((-TowerDistanceMatrix!AN9+'Map and Results'!$G$60+'Map and Results'!$G27)*(TowerDistanceMatrix!AN9+'Map and Results'!$G$60-'Map and Results'!$G27)*(TowerDistanceMatrix!AN9-'Map and Results'!$G$60+'Map and Results'!$G27)*(TowerDistanceMatrix!AN9+'Map and Results'!$G$60+'Map and Results'!$G27))))</f>
        <v>0</v>
      </c>
      <c r="AO10" s="26">
        <f ca="1">IF(TowerDistanceMatrix!AO9&lt;=ABS('Map and Results'!$G$61-'Map and Results'!$G27),MIN('Map and Results'!$H$61,'Map and Results'!$H27),IF(TowerDistanceMatrix!AO9&gt;=('Map and Results'!$G27+'Map and Results'!$G$61),0,'Map and Results'!$G$61^2*ACOS((TowerDistanceMatrix!AO9^2+'Map and Results'!$G$61^2-'Map and Results'!$G27^2)/(2*TowerDistanceMatrix!AO9*'Map and Results'!$G$61))+'Map and Results'!$G27^2*ACOS((TowerDistanceMatrix!AO9^2-'Map and Results'!$G$61^2+'Map and Results'!$G27^2)/(2*TowerDistanceMatrix!AO9*'Map and Results'!$G27))-0.5*SQRT((-TowerDistanceMatrix!AO9+'Map and Results'!$G$61+'Map and Results'!$G27)*(TowerDistanceMatrix!AO9+'Map and Results'!$G$61-'Map and Results'!$G27)*(TowerDistanceMatrix!AO9-'Map and Results'!$G$61+'Map and Results'!$G27)*(TowerDistanceMatrix!AO9+'Map and Results'!$G$61+'Map and Results'!$G27))))</f>
        <v>0</v>
      </c>
      <c r="AP10" s="26">
        <f ca="1">IF(TowerDistanceMatrix!AP9&lt;=ABS('Map and Results'!$G$62-'Map and Results'!$G27),MIN('Map and Results'!$H$62,'Map and Results'!$H27),IF(TowerDistanceMatrix!AP9&gt;=('Map and Results'!$G27+'Map and Results'!$G$62),0,'Map and Results'!$G$62^2*ACOS((TowerDistanceMatrix!AP9^2+'Map and Results'!$G$62^2-'Map and Results'!$G27^2)/(2*TowerDistanceMatrix!AP9*'Map and Results'!$G$62))+'Map and Results'!$G27^2*ACOS((TowerDistanceMatrix!AP9^2-'Map and Results'!$G$62^2+'Map and Results'!$G27^2)/(2*TowerDistanceMatrix!AP9*'Map and Results'!$G27))-0.5*SQRT((-TowerDistanceMatrix!AP9+'Map and Results'!$G$62+'Map and Results'!$G27)*(TowerDistanceMatrix!AP9+'Map and Results'!$G$62-'Map and Results'!$G27)*(TowerDistanceMatrix!AP9-'Map and Results'!$G$62+'Map and Results'!$G27)*(TowerDistanceMatrix!AP9+'Map and Results'!$G$62+'Map and Results'!$G27))))</f>
        <v>0</v>
      </c>
      <c r="AQ10" s="26">
        <f ca="1">IF(TowerDistanceMatrix!AQ9&lt;=ABS('Map and Results'!$G$63-'Map and Results'!$G27),MIN('Map and Results'!$H$63,'Map and Results'!$H27),IF(TowerDistanceMatrix!AQ9&gt;=('Map and Results'!$G27+'Map and Results'!$G$63),0,'Map and Results'!$G$63^2*ACOS((TowerDistanceMatrix!AQ9^2+'Map and Results'!$G$63^2-'Map and Results'!$G27^2)/(2*TowerDistanceMatrix!AQ9*'Map and Results'!$G$63))+'Map and Results'!$G27^2*ACOS((TowerDistanceMatrix!AQ9^2-'Map and Results'!$G$63^2+'Map and Results'!$G27^2)/(2*TowerDistanceMatrix!AQ9*'Map and Results'!$G27))-0.5*SQRT((-TowerDistanceMatrix!AQ9+'Map and Results'!$G$63+'Map and Results'!$G27)*(TowerDistanceMatrix!AQ9+'Map and Results'!$G$63-'Map and Results'!$G27)*(TowerDistanceMatrix!AQ9-'Map and Results'!$G$63+'Map and Results'!$G27)*(TowerDistanceMatrix!AQ9+'Map and Results'!$G$63+'Map and Results'!$G27))))</f>
        <v>0</v>
      </c>
      <c r="AR10" s="26">
        <f ca="1">IF(TowerDistanceMatrix!AR9&lt;=ABS('Map and Results'!$G$64-'Map and Results'!$G27),MIN('Map and Results'!$H$64,'Map and Results'!$H27),IF(TowerDistanceMatrix!AR9&gt;=('Map and Results'!$G27+'Map and Results'!$G$64),0,'Map and Results'!$G$64^2*ACOS((TowerDistanceMatrix!AR9^2+'Map and Results'!$G$64^2-'Map and Results'!$G27^2)/(2*TowerDistanceMatrix!AR9*'Map and Results'!$G$64))+'Map and Results'!$G27^2*ACOS((TowerDistanceMatrix!AR9^2-'Map and Results'!$G$64^2+'Map and Results'!$G27^2)/(2*TowerDistanceMatrix!AR9*'Map and Results'!$G27))-0.5*SQRT((-TowerDistanceMatrix!AR9+'Map and Results'!$G$64+'Map and Results'!$G27)*(TowerDistanceMatrix!AR9+'Map and Results'!$G$64-'Map and Results'!$G27)*(TowerDistanceMatrix!AR9-'Map and Results'!$G$64+'Map and Results'!$G27)*(TowerDistanceMatrix!AR9+'Map and Results'!$G$64+'Map and Results'!$G27))))</f>
        <v>0</v>
      </c>
      <c r="AS10" s="26">
        <f ca="1">IF(TowerDistanceMatrix!AS9&lt;=ABS('Map and Results'!$G$65-'Map and Results'!$G27),MIN('Map and Results'!$H$65,'Map and Results'!$H27),IF(TowerDistanceMatrix!AS9&gt;=('Map and Results'!$G27+'Map and Results'!$G$65),0,'Map and Results'!$G$65^2*ACOS((TowerDistanceMatrix!AS9^2+'Map and Results'!$G$65^2-'Map and Results'!$G27^2)/(2*TowerDistanceMatrix!AS9*'Map and Results'!$G$65))+'Map and Results'!$G27^2*ACOS((TowerDistanceMatrix!AS9^2-'Map and Results'!$G$65^2+'Map and Results'!$G27^2)/(2*TowerDistanceMatrix!AS9*'Map and Results'!$G27))-0.5*SQRT((-TowerDistanceMatrix!AS9+'Map and Results'!$G$65+'Map and Results'!$G27)*(TowerDistanceMatrix!AS9+'Map and Results'!$G$65-'Map and Results'!$G27)*(TowerDistanceMatrix!AS9-'Map and Results'!$G$65+'Map and Results'!$G27)*(TowerDistanceMatrix!AS9+'Map and Results'!$G$65+'Map and Results'!$G27))))</f>
        <v>0</v>
      </c>
      <c r="AT10" s="26">
        <f ca="1">IF(TowerDistanceMatrix!AT9&lt;=ABS('Map and Results'!$G$66-'Map and Results'!$G27),MIN('Map and Results'!$H$66,'Map and Results'!$H27),IF(TowerDistanceMatrix!AT9&gt;=('Map and Results'!$G27+'Map and Results'!$G$66),0,'Map and Results'!$G$66^2*ACOS((TowerDistanceMatrix!AT9^2+'Map and Results'!$G$66^2-'Map and Results'!$G27^2)/(2*TowerDistanceMatrix!AT9*'Map and Results'!$G$66))+'Map and Results'!$G27^2*ACOS((TowerDistanceMatrix!AT9^2-'Map and Results'!$G$66^2+'Map and Results'!$G27^2)/(2*TowerDistanceMatrix!AT9*'Map and Results'!$G27))-0.5*SQRT((-TowerDistanceMatrix!AT9+'Map and Results'!$G$66+'Map and Results'!$G27)*(TowerDistanceMatrix!AT9+'Map and Results'!$G$66-'Map and Results'!$G27)*(TowerDistanceMatrix!AT9-'Map and Results'!$G$66+'Map and Results'!$G27)*(TowerDistanceMatrix!AT9+'Map and Results'!$G$66+'Map and Results'!$G27))))</f>
        <v>0</v>
      </c>
      <c r="AU10" s="26">
        <f ca="1">IF(TowerDistanceMatrix!AU9&lt;=ABS('Map and Results'!$G$67-'Map and Results'!$G27),MIN('Map and Results'!$H$67,'Map and Results'!$H27),IF(TowerDistanceMatrix!AU9&gt;=('Map and Results'!$G27+'Map and Results'!$G$67),0,'Map and Results'!$G$67^2*ACOS((TowerDistanceMatrix!AU9^2+'Map and Results'!$G$67^2-'Map and Results'!$G27^2)/(2*TowerDistanceMatrix!AU9*'Map and Results'!$G$67))+'Map and Results'!$G27^2*ACOS((TowerDistanceMatrix!AU9^2-'Map and Results'!$G$67^2+'Map and Results'!$G27^2)/(2*TowerDistanceMatrix!AU9*'Map and Results'!$G27))-0.5*SQRT((-TowerDistanceMatrix!AU9+'Map and Results'!$G$67+'Map and Results'!$G27)*(TowerDistanceMatrix!AU9+'Map and Results'!$G$67-'Map and Results'!$G27)*(TowerDistanceMatrix!AU9-'Map and Results'!$G$67+'Map and Results'!$G27)*(TowerDistanceMatrix!AU9+'Map and Results'!$G$67+'Map and Results'!$G27))))</f>
        <v>0</v>
      </c>
      <c r="AV10" s="26">
        <f ca="1">IF(TowerDistanceMatrix!AV9&lt;=ABS('Map and Results'!$G$68-'Map and Results'!$G27),MIN('Map and Results'!$H$68,'Map and Results'!$H27),IF(TowerDistanceMatrix!AV9&gt;=('Map and Results'!$G27+'Map and Results'!$G$68),0,'Map and Results'!$G$68^2*ACOS((TowerDistanceMatrix!AV9^2+'Map and Results'!$G$68^2-'Map and Results'!$G27^2)/(2*TowerDistanceMatrix!AV9*'Map and Results'!$G$68))+'Map and Results'!$G27^2*ACOS((TowerDistanceMatrix!AV9^2-'Map and Results'!$G$68^2+'Map and Results'!$G27^2)/(2*TowerDistanceMatrix!AV9*'Map and Results'!$G27))-0.5*SQRT((-TowerDistanceMatrix!AV9+'Map and Results'!$G$68+'Map and Results'!$G27)*(TowerDistanceMatrix!AV9+'Map and Results'!$G$68-'Map and Results'!$G27)*(TowerDistanceMatrix!AV9-'Map and Results'!$G$68+'Map and Results'!$G27)*(TowerDistanceMatrix!AV9+'Map and Results'!$G$68+'Map and Results'!$G27))))</f>
        <v>0</v>
      </c>
      <c r="AW10" s="26">
        <f ca="1">IF(TowerDistanceMatrix!AW9&lt;=ABS('Map and Results'!$G$69-'Map and Results'!$G27),MIN('Map and Results'!$H$69,'Map and Results'!$H27),IF(TowerDistanceMatrix!AW9&gt;=('Map and Results'!$G27+'Map and Results'!$G$69),0,'Map and Results'!$G$69^2*ACOS((TowerDistanceMatrix!AW9^2+'Map and Results'!$G$69^2-'Map and Results'!$G27^2)/(2*TowerDistanceMatrix!AW9*'Map and Results'!$G$69))+'Map and Results'!$G27^2*ACOS((TowerDistanceMatrix!AW9^2-'Map and Results'!$G$69^2+'Map and Results'!$G27^2)/(2*TowerDistanceMatrix!AW9*'Map and Results'!$G27))-0.5*SQRT((-TowerDistanceMatrix!AW9+'Map and Results'!$G$69+'Map and Results'!$G27)*(TowerDistanceMatrix!AW9+'Map and Results'!$G$69-'Map and Results'!$G27)*(TowerDistanceMatrix!AW9-'Map and Results'!$G$69+'Map and Results'!$G27)*(TowerDistanceMatrix!AW9+'Map and Results'!$G$69+'Map and Results'!$G27))))</f>
        <v>0</v>
      </c>
      <c r="AX10" s="26">
        <f ca="1">IF(TowerDistanceMatrix!AX9&lt;=ABS('Map and Results'!$G$70-'Map and Results'!$G27),MIN('Map and Results'!$H$70,'Map and Results'!$H27),IF(TowerDistanceMatrix!AX9&gt;=('Map and Results'!$G27+'Map and Results'!$G$70),0,'Map and Results'!$G$70^2*ACOS((TowerDistanceMatrix!AX9^2+'Map and Results'!$G$70^2-'Map and Results'!$G27^2)/(2*TowerDistanceMatrix!AX9*'Map and Results'!$G$70))+'Map and Results'!$G27^2*ACOS((TowerDistanceMatrix!AX9^2-'Map and Results'!$G$70^2+'Map and Results'!$G27^2)/(2*TowerDistanceMatrix!AX9*'Map and Results'!$G27))-0.5*SQRT((-TowerDistanceMatrix!AX9+'Map and Results'!$G$70+'Map and Results'!$G27)*(TowerDistanceMatrix!AX9+'Map and Results'!$G$70-'Map and Results'!$G27)*(TowerDistanceMatrix!AX9-'Map and Results'!$G$70+'Map and Results'!$G27)*(TowerDistanceMatrix!AX9+'Map and Results'!$G$70+'Map and Results'!$G27))))</f>
        <v>0</v>
      </c>
      <c r="AY10" s="26">
        <f ca="1">IF(TowerDistanceMatrix!AY9&lt;=ABS('Map and Results'!$G$71-'Map and Results'!$G27),MIN('Map and Results'!$H$71,'Map and Results'!$H27),IF(TowerDistanceMatrix!AY9&gt;=('Map and Results'!$G27+'Map and Results'!$G$71),0,'Map and Results'!$G$71^2*ACOS((TowerDistanceMatrix!AY9^2+'Map and Results'!$G$71^2-'Map and Results'!$G27^2)/(2*TowerDistanceMatrix!AY9*'Map and Results'!$G$71))+'Map and Results'!$G27^2*ACOS((TowerDistanceMatrix!AY9^2-'Map and Results'!$G$71^2+'Map and Results'!$G27^2)/(2*TowerDistanceMatrix!AY9*'Map and Results'!$G27))-0.5*SQRT((-TowerDistanceMatrix!AY9+'Map and Results'!$G$71+'Map and Results'!$G27)*(TowerDistanceMatrix!AY9+'Map and Results'!$G$71-'Map and Results'!$G27)*(TowerDistanceMatrix!AY9-'Map and Results'!$G$71+'Map and Results'!$G27)*(TowerDistanceMatrix!AY9+'Map and Results'!$G$71+'Map and Results'!$G27))))</f>
        <v>0</v>
      </c>
      <c r="AZ10" s="26">
        <f ca="1">IF(TowerDistanceMatrix!AZ9&lt;=ABS('Map and Results'!$G$72-'Map and Results'!$G27),MIN('Map and Results'!$H$72,'Map and Results'!$H27),IF(TowerDistanceMatrix!AZ9&gt;=('Map and Results'!$G27+'Map and Results'!$G$72),0,'Map and Results'!$G$72^2*ACOS((TowerDistanceMatrix!AZ9^2+'Map and Results'!$G$72^2-'Map and Results'!$G27^2)/(2*TowerDistanceMatrix!AZ9*'Map and Results'!$G$72))+'Map and Results'!$G27^2*ACOS((TowerDistanceMatrix!AZ9^2-'Map and Results'!$G$72^2+'Map and Results'!$G27^2)/(2*TowerDistanceMatrix!AZ9*'Map and Results'!$G27))-0.5*SQRT((-TowerDistanceMatrix!AZ9+'Map and Results'!$G$72+'Map and Results'!$G27)*(TowerDistanceMatrix!AZ9+'Map and Results'!$G$72-'Map and Results'!$G27)*(TowerDistanceMatrix!AZ9-'Map and Results'!$G$72+'Map and Results'!$G27)*(TowerDistanceMatrix!AZ9+'Map and Results'!$G$72+'Map and Results'!$G27))))</f>
        <v>0</v>
      </c>
      <c r="BA10" s="26"/>
      <c r="BB10" s="26"/>
      <c r="BC10">
        <f ca="1">IF('Map and Results'!B27=0,0,SUM(C10:AZ10))-BE10</f>
        <v>907.78529330987294</v>
      </c>
      <c r="BD10">
        <v>5</v>
      </c>
      <c r="BE10">
        <f t="shared" ca="1" si="0"/>
        <v>7853.981633974483</v>
      </c>
      <c r="BG10">
        <f t="shared" ca="1" si="1"/>
        <v>78.539816339744831</v>
      </c>
      <c r="BH10">
        <f t="shared" ca="1" si="2"/>
        <v>1570.7963267948967</v>
      </c>
      <c r="BJ10">
        <f ca="1">IF('Map and Results'!B27=0,0,IF((SUM(C10:AZ10)-BE10)&gt;BH10,$BJ$3,0))</f>
        <v>0</v>
      </c>
    </row>
    <row r="11" spans="1:62" ht="15">
      <c r="A11" s="96"/>
      <c r="B11" s="7">
        <v>6</v>
      </c>
      <c r="C11" s="4">
        <f ca="1">IF(TowerDistanceMatrix!C10&lt;=ABS('Map and Results'!$G$23-'Map and Results'!G28),MIN('Map and Results'!H28,'Map and Results'!H26),IF(TowerDistanceMatrix!C10&gt;=('Map and Results'!$G$23+'Map and Results'!G28),0,'Map and Results'!$G$23^2*ACOS((TowerDistanceMatrix!C10^2+'Map and Results'!$G$23^2-'Map and Results'!G28^2)/(2*TowerDistanceMatrix!C10*'Map and Results'!$G$23))+'Map and Results'!G28^2*ACOS((TowerDistanceMatrix!C10^2-'Map and Results'!$G$23^2+'Map and Results'!G28^2)/(2*TowerDistanceMatrix!C10*'Map and Results'!G28))-0.5*SQRT((-TowerDistanceMatrix!C10+'Map and Results'!$G$23+'Map and Results'!G28)*(TowerDistanceMatrix!C10+'Map and Results'!$G$23-'Map and Results'!G28)*(TowerDistanceMatrix!C10-'Map and Results'!$G$23+'Map and Results'!G28)*(TowerDistanceMatrix!C10+'Map and Results'!$G$23+'Map and Results'!G28))))</f>
        <v>0</v>
      </c>
      <c r="D11">
        <f ca="1">IF(TowerDistanceMatrix!D10&lt;=ABS('Map and Results'!$G$24-'Map and Results'!G28),MIN('Map and Results'!$H$24,'Map and Results'!H28),IF(TowerDistanceMatrix!D10&gt;=('Map and Results'!G28+'Map and Results'!$G$24),0,'Map and Results'!$G$24^2*ACOS((TowerDistanceMatrix!D10^2+'Map and Results'!$G$24^2-'Map and Results'!G28^2)/(2*TowerDistanceMatrix!D10*'Map and Results'!$G$24))+'Map and Results'!G28^2*ACOS((TowerDistanceMatrix!D10^2-'Map and Results'!$G$24^2+'Map and Results'!G28^2)/(2*TowerDistanceMatrix!D10*'Map and Results'!G28))-0.5*SQRT((-TowerDistanceMatrix!D10+'Map and Results'!$G$24+'Map and Results'!G28)*(TowerDistanceMatrix!D10+'Map and Results'!$G$24-'Map and Results'!G28)*(TowerDistanceMatrix!D10-'Map and Results'!$G$24+'Map and Results'!G28)*(TowerDistanceMatrix!D10+'Map and Results'!$G$24+'Map and Results'!G28))))</f>
        <v>0</v>
      </c>
      <c r="E11">
        <f ca="1">IF(TowerDistanceMatrix!E10&lt;=ABS('Map and Results'!$G$25-'Map and Results'!G28),MIN('Map and Results'!$H$25,'Map and Results'!H28),IF(TowerDistanceMatrix!E10&gt;=('Map and Results'!G28+'Map and Results'!$G$25),0,'Map and Results'!$G$25^2*ACOS((TowerDistanceMatrix!E10^2+'Map and Results'!$G$25^2-'Map and Results'!G28^2)/(2*TowerDistanceMatrix!E10*'Map and Results'!$G$25))+'Map and Results'!G28^2*ACOS((TowerDistanceMatrix!E10^2-'Map and Results'!$G$25^2+'Map and Results'!G28^2)/(2*TowerDistanceMatrix!E10*'Map and Results'!G28))-0.5*SQRT((-TowerDistanceMatrix!E10+'Map and Results'!$G$25+'Map and Results'!G28)*(TowerDistanceMatrix!E10+'Map and Results'!$G$25-'Map and Results'!G28)*(TowerDistanceMatrix!E10-'Map and Results'!$G$25+'Map and Results'!G28)*(TowerDistanceMatrix!E10+'Map and Results'!$G$25+'Map and Results'!G28))))</f>
        <v>0</v>
      </c>
      <c r="F11">
        <f ca="1">IF(TowerDistanceMatrix!F10&lt;=ABS('Map and Results'!$G$26-'Map and Results'!$G28),MIN('Map and Results'!$H$26,'Map and Results'!$H28),IF(TowerDistanceMatrix!F10&gt;=('Map and Results'!$G28+'Map and Results'!$G$26),0,'Map and Results'!$G$26^2*ACOS((TowerDistanceMatrix!F10^2+'Map and Results'!$G$26^2-'Map and Results'!$G28^2)/(2*TowerDistanceMatrix!F10*'Map and Results'!$G$26))+'Map and Results'!$G28^2*ACOS((TowerDistanceMatrix!F10^2-'Map and Results'!$G$26^2+'Map and Results'!$G28^2)/(2*TowerDistanceMatrix!F10*'Map and Results'!$G28))-0.5*SQRT((-TowerDistanceMatrix!F10+'Map and Results'!$G$26+'Map and Results'!$G28)*(TowerDistanceMatrix!F10+'Map and Results'!$G$26-'Map and Results'!$G28)*(TowerDistanceMatrix!F10-'Map and Results'!$G$26+'Map and Results'!$G28)*(TowerDistanceMatrix!F10+'Map and Results'!$G$26+'Map and Results'!$G28))))</f>
        <v>0</v>
      </c>
      <c r="G11" s="26">
        <f ca="1">IF(TowerDistanceMatrix!G10&lt;=ABS('Map and Results'!$G$27-'Map and Results'!$G28),MIN('Map and Results'!$H$27,'Map and Results'!$H28),IF(TowerDistanceMatrix!G10&gt;=('Map and Results'!$G28+'Map and Results'!$G$27),0,'Map and Results'!$G$27^2*ACOS((TowerDistanceMatrix!G10^2+'Map and Results'!$G$27^2-'Map and Results'!$G28^2)/(2*TowerDistanceMatrix!G10*'Map and Results'!$G$27))+'Map and Results'!$G28^2*ACOS((TowerDistanceMatrix!G10^2-'Map and Results'!$G$27^2+'Map and Results'!$G28^2)/(2*TowerDistanceMatrix!G10*'Map and Results'!$G28))-0.5*SQRT((-TowerDistanceMatrix!G10+'Map and Results'!$G$27+'Map and Results'!$G28)*(TowerDistanceMatrix!G10+'Map and Results'!$G$27-'Map and Results'!$G28)*(TowerDistanceMatrix!G10-'Map and Results'!$G$27+'Map and Results'!$G28)*(TowerDistanceMatrix!G10+'Map and Results'!$G$27+'Map and Results'!$G28))))</f>
        <v>0</v>
      </c>
      <c r="H11" s="26">
        <f ca="1">IF(TowerDistanceMatrix!H10&lt;=ABS('Map and Results'!$G$28-'Map and Results'!$G28),MIN('Map and Results'!$H$28,'Map and Results'!$H28),IF(TowerDistanceMatrix!H10&gt;=('Map and Results'!$G28+'Map and Results'!$G$28),0,'Map and Results'!$G$28^2*ACOS((TowerDistanceMatrix!H10^2+'Map and Results'!$G$28^2-'Map and Results'!$G28^2)/(2*TowerDistanceMatrix!H10*'Map and Results'!$G$28))+'Map and Results'!$G28^2*ACOS((TowerDistanceMatrix!H10^2-'Map and Results'!$G$28^2+'Map and Results'!$G28^2)/(2*TowerDistanceMatrix!H10*'Map and Results'!$G28))-0.5*SQRT((-TowerDistanceMatrix!H10+'Map and Results'!$G$28+'Map and Results'!$G28)*(TowerDistanceMatrix!H10+'Map and Results'!$G$28-'Map and Results'!$G28)*(TowerDistanceMatrix!H10-'Map and Results'!$G$28+'Map and Results'!$G28)*(TowerDistanceMatrix!H10+'Map and Results'!$G$28+'Map and Results'!$G28))))</f>
        <v>7853.981633974483</v>
      </c>
      <c r="I11">
        <f ca="1">IF(TowerDistanceMatrix!I10&lt;=ABS('Map and Results'!$G$29-'Map and Results'!$G28),MIN('Map and Results'!$H$29,'Map and Results'!$H28),IF(TowerDistanceMatrix!I10&gt;=('Map and Results'!$G28+'Map and Results'!$G$29),0,'Map and Results'!$G$29^2*ACOS((TowerDistanceMatrix!I10^2+'Map and Results'!$G$29^2-'Map and Results'!$G28^2)/(2*TowerDistanceMatrix!I10*'Map and Results'!$G$29))+'Map and Results'!$G28^2*ACOS((TowerDistanceMatrix!I10^2-'Map and Results'!$G$29^2+'Map and Results'!$G28^2)/(2*TowerDistanceMatrix!I10*'Map and Results'!$G28))-0.5*SQRT((-TowerDistanceMatrix!I10+'Map and Results'!$G$29+'Map and Results'!$G28)*(TowerDistanceMatrix!I10+'Map and Results'!$G$29-'Map and Results'!$G28)*(TowerDistanceMatrix!I10-'Map and Results'!$G$29+'Map and Results'!$G28)*(TowerDistanceMatrix!I10+'Map and Results'!$G$29+'Map and Results'!$G28))))</f>
        <v>988.13640489627528</v>
      </c>
      <c r="J11">
        <f ca="1">IF(TowerDistanceMatrix!J10&lt;=ABS('Map and Results'!$G$30-'Map and Results'!$G28),MIN('Map and Results'!$H$30,'Map and Results'!$H28),IF(TowerDistanceMatrix!J10&gt;=('Map and Results'!$G28+'Map and Results'!$G$30),0,'Map and Results'!$G$30^2*ACOS((TowerDistanceMatrix!J10^2+'Map and Results'!$G$30^2-'Map and Results'!$G28^2)/(2*TowerDistanceMatrix!J10*'Map and Results'!$G$30))+'Map and Results'!$G28^2*ACOS((TowerDistanceMatrix!J10^2-'Map and Results'!$G$30^2+'Map and Results'!$G28^2)/(2*TowerDistanceMatrix!J10*'Map and Results'!$G28))-0.5*SQRT((-TowerDistanceMatrix!J10+'Map and Results'!$G$30+'Map and Results'!$G28)*(TowerDistanceMatrix!J10+'Map and Results'!$G$30-'Map and Results'!$G28)*(TowerDistanceMatrix!J10-'Map and Results'!$G$30+'Map and Results'!$G28)*(TowerDistanceMatrix!J10+'Map and Results'!$G$30+'Map and Results'!$G28))))</f>
        <v>0</v>
      </c>
      <c r="K11" s="26">
        <f ca="1">IF(TowerDistanceMatrix!K10&lt;=ABS('Map and Results'!$G$31-'Map and Results'!$G28),MIN('Map and Results'!$H$31,'Map and Results'!$H28),IF(TowerDistanceMatrix!K10&gt;=('Map and Results'!$G28+'Map and Results'!$G$31),0,'Map and Results'!$G$31^2*ACOS((TowerDistanceMatrix!K10^2+'Map and Results'!$G$31^2-'Map and Results'!$G28^2)/(2*TowerDistanceMatrix!K10*'Map and Results'!$G$31))+'Map and Results'!$G28^2*ACOS((TowerDistanceMatrix!K10^2-'Map and Results'!$G$31^2+'Map and Results'!$G28^2)/(2*TowerDistanceMatrix!K10*'Map and Results'!$G28))-0.5*SQRT((-TowerDistanceMatrix!K10+'Map and Results'!$G$31+'Map and Results'!$G28)*(TowerDistanceMatrix!K10+'Map and Results'!$G$31-'Map and Results'!$G28)*(TowerDistanceMatrix!K10-'Map and Results'!$G$31+'Map and Results'!$G28)*(TowerDistanceMatrix!K10+'Map and Results'!$G$31+'Map and Results'!$G28))))</f>
        <v>445.18040167644449</v>
      </c>
      <c r="L11" s="26">
        <f ca="1">IF(TowerDistanceMatrix!L10&lt;=ABS('Map and Results'!$G$32-'Map and Results'!$G28),MIN('Map and Results'!$H$32,'Map and Results'!$H28),IF(TowerDistanceMatrix!L10&gt;=('Map and Results'!$G28+'Map and Results'!$G$32),0,'Map and Results'!$G$32^2*ACOS((TowerDistanceMatrix!L10^2+'Map and Results'!$G$32^2-'Map and Results'!$G28^2)/(2*TowerDistanceMatrix!L10*'Map and Results'!$G$32))+'Map and Results'!$G28^2*ACOS((TowerDistanceMatrix!L10^2-'Map and Results'!$G$32^2+'Map and Results'!$G28^2)/(2*TowerDistanceMatrix!L10*'Map and Results'!$G28))-0.5*SQRT((-TowerDistanceMatrix!L10+'Map and Results'!$G$32+'Map and Results'!$G28)*(TowerDistanceMatrix!L10+'Map and Results'!$G$32-'Map and Results'!$G28)*(TowerDistanceMatrix!L10-'Map and Results'!$G$32+'Map and Results'!$G28)*(TowerDistanceMatrix!L10+'Map and Results'!$G$32+'Map and Results'!$G28))))</f>
        <v>0</v>
      </c>
      <c r="M11" s="26">
        <f ca="1">IF(TowerDistanceMatrix!M10&lt;=ABS('Map and Results'!$G$33-'Map and Results'!$G28),MIN('Map and Results'!$H$33,'Map and Results'!$H28),IF(TowerDistanceMatrix!M10&gt;=('Map and Results'!$G28+'Map and Results'!$G$33),0,'Map and Results'!$G$33^2*ACOS((TowerDistanceMatrix!M10^2+'Map and Results'!$G$33^2-'Map and Results'!$G28^2)/(2*TowerDistanceMatrix!M10*'Map and Results'!$G$33))+'Map and Results'!$G28^2*ACOS((TowerDistanceMatrix!M10^2-'Map and Results'!$G$33^2+'Map and Results'!$G28^2)/(2*TowerDistanceMatrix!M10*'Map and Results'!$G28))-0.5*SQRT((-TowerDistanceMatrix!M10+'Map and Results'!$G$33+'Map and Results'!$G28)*(TowerDistanceMatrix!M10+'Map and Results'!$G$33-'Map and Results'!$G28)*(TowerDistanceMatrix!M10-'Map and Results'!$G$33+'Map and Results'!$G28)*(TowerDistanceMatrix!M10+'Map and Results'!$G$33+'Map and Results'!$G28))))</f>
        <v>0</v>
      </c>
      <c r="N11" s="26">
        <f ca="1">IF(TowerDistanceMatrix!N10&lt;=ABS('Map and Results'!$G$34-'Map and Results'!$G28),MIN('Map and Results'!$H$34,'Map and Results'!$H28),IF(TowerDistanceMatrix!N10&gt;=('Map and Results'!$G28+'Map and Results'!$G$34),0,'Map and Results'!$G$34^2*ACOS((TowerDistanceMatrix!N10^2+'Map and Results'!$G$34^2-'Map and Results'!$G28^2)/(2*TowerDistanceMatrix!N10*'Map and Results'!$G$34))+'Map and Results'!$G28^2*ACOS((TowerDistanceMatrix!N10^2-'Map and Results'!$G$34^2+'Map and Results'!$G28^2)/(2*TowerDistanceMatrix!N10*'Map and Results'!$G28))-0.5*SQRT((-TowerDistanceMatrix!N10+'Map and Results'!$G$34+'Map and Results'!$G28)*(TowerDistanceMatrix!N10+'Map and Results'!$G$34-'Map and Results'!$G28)*(TowerDistanceMatrix!N10-'Map and Results'!$G$34+'Map and Results'!$G28)*(TowerDistanceMatrix!N10+'Map and Results'!$G$34+'Map and Results'!$G28))))</f>
        <v>0</v>
      </c>
      <c r="O11" s="26">
        <f ca="1">IF(TowerDistanceMatrix!O10&lt;=ABS('Map and Results'!$G$35-'Map and Results'!$G28),MIN('Map and Results'!$H$35,'Map and Results'!$H28),IF(TowerDistanceMatrix!O10&gt;=('Map and Results'!$G28+'Map and Results'!$G$35),0,'Map and Results'!$G$35^2*ACOS((TowerDistanceMatrix!O10^2+'Map and Results'!$G$35^2-'Map and Results'!$G28^2)/(2*TowerDistanceMatrix!O10*'Map and Results'!$G$35))+'Map and Results'!$G28^2*ACOS((TowerDistanceMatrix!O10^2-'Map and Results'!$G$35^2+'Map and Results'!$G28^2)/(2*TowerDistanceMatrix!O10*'Map and Results'!$G28))-0.5*SQRT((-TowerDistanceMatrix!O10+'Map and Results'!$G$35+'Map and Results'!$G28)*(TowerDistanceMatrix!O10+'Map and Results'!$G$35-'Map and Results'!$G28)*(TowerDistanceMatrix!O10-'Map and Results'!$G$35+'Map and Results'!$G28)*(TowerDistanceMatrix!O10+'Map and Results'!$G$35+'Map and Results'!$G28))))</f>
        <v>0</v>
      </c>
      <c r="P11" s="26">
        <f ca="1">IF(TowerDistanceMatrix!P10&lt;=ABS('Map and Results'!$G$36-'Map and Results'!$G28),MIN('Map and Results'!$H$36,'Map and Results'!$H28),IF(TowerDistanceMatrix!P10&gt;=('Map and Results'!$G28+'Map and Results'!$G$36),0,'Map and Results'!$G$36^2*ACOS((TowerDistanceMatrix!P10^2+'Map and Results'!$G$36^2-'Map and Results'!$G28^2)/(2*TowerDistanceMatrix!P10*'Map and Results'!$G$36))+'Map and Results'!$G28^2*ACOS((TowerDistanceMatrix!P10^2-'Map and Results'!$G$36^2+'Map and Results'!$G28^2)/(2*TowerDistanceMatrix!P10*'Map and Results'!$G28))-0.5*SQRT((-TowerDistanceMatrix!P10+'Map and Results'!$G$36+'Map and Results'!$G28)*(TowerDistanceMatrix!P10+'Map and Results'!$G$36-'Map and Results'!$G28)*(TowerDistanceMatrix!P10-'Map and Results'!$G$36+'Map and Results'!$G28)*(TowerDistanceMatrix!P10+'Map and Results'!$G$36+'Map and Results'!$G28))))</f>
        <v>0</v>
      </c>
      <c r="Q11" s="26">
        <f ca="1">IF(TowerDistanceMatrix!Q10&lt;=ABS('Map and Results'!$G$37-'Map and Results'!$G28),MIN('Map and Results'!$H$37,'Map and Results'!$H28),IF(TowerDistanceMatrix!Q10&gt;=('Map and Results'!$G28+'Map and Results'!$G$37),0,'Map and Results'!$G$37^2*ACOS((TowerDistanceMatrix!Q10^2+'Map and Results'!$G$37^2-'Map and Results'!$G28^2)/(2*TowerDistanceMatrix!Q10*'Map and Results'!$G$37))+'Map and Results'!$G28^2*ACOS((TowerDistanceMatrix!Q10^2-'Map and Results'!$G$37^2+'Map and Results'!$G28^2)/(2*TowerDistanceMatrix!Q10*'Map and Results'!$G28))-0.5*SQRT((-TowerDistanceMatrix!Q10+'Map and Results'!$G$37+'Map and Results'!$G28)*(TowerDistanceMatrix!Q10+'Map and Results'!$G$37-'Map and Results'!$G28)*(TowerDistanceMatrix!Q10-'Map and Results'!$G$37+'Map and Results'!$G28)*(TowerDistanceMatrix!Q10+'Map and Results'!$G$37+'Map and Results'!$G28))))</f>
        <v>0</v>
      </c>
      <c r="R11" s="26">
        <f ca="1">IF(TowerDistanceMatrix!R10&lt;=ABS('Map and Results'!$G$38-'Map and Results'!$G28),MIN('Map and Results'!$H$38,'Map and Results'!$H28),IF(TowerDistanceMatrix!R10&gt;=('Map and Results'!$G28+'Map and Results'!$G$38),0,'Map and Results'!$G$38^2*ACOS((TowerDistanceMatrix!R10^2+'Map and Results'!$G$38^2-'Map and Results'!$G28^2)/(2*TowerDistanceMatrix!R10*'Map and Results'!$G$38))+'Map and Results'!$G28^2*ACOS((TowerDistanceMatrix!R10^2-'Map and Results'!$G$38^2+'Map and Results'!$G28^2)/(2*TowerDistanceMatrix!R10*'Map and Results'!$G28))-0.5*SQRT((-TowerDistanceMatrix!R10+'Map and Results'!$G$38+'Map and Results'!$G28)*(TowerDistanceMatrix!R10+'Map and Results'!$G$38-'Map and Results'!$G28)*(TowerDistanceMatrix!R10-'Map and Results'!$G$38+'Map and Results'!$G28)*(TowerDistanceMatrix!R10+'Map and Results'!$G$38+'Map and Results'!$G28))))</f>
        <v>0</v>
      </c>
      <c r="S11" s="26">
        <f ca="1">IF(TowerDistanceMatrix!S10&lt;=ABS('Map and Results'!$G$39-'Map and Results'!$G28),MIN('Map and Results'!$H$39,'Map and Results'!$H28),IF(TowerDistanceMatrix!S10&gt;=('Map and Results'!$G28+'Map and Results'!$G$39),0,'Map and Results'!$G$39^2*ACOS((TowerDistanceMatrix!S10^2+'Map and Results'!$G$39^2-'Map and Results'!$G28^2)/(2*TowerDistanceMatrix!S10*'Map and Results'!$G$39))+'Map and Results'!$G28^2*ACOS((TowerDistanceMatrix!S10^2-'Map and Results'!$G$39^2+'Map and Results'!$G28^2)/(2*TowerDistanceMatrix!S10*'Map and Results'!$G28))-0.5*SQRT((-TowerDistanceMatrix!S10+'Map and Results'!$G$39+'Map and Results'!$G28)*(TowerDistanceMatrix!S10+'Map and Results'!$G$39-'Map and Results'!$G28)*(TowerDistanceMatrix!S10-'Map and Results'!$G$39+'Map and Results'!$G28)*(TowerDistanceMatrix!S10+'Map and Results'!$G$39+'Map and Results'!$G28))))</f>
        <v>0</v>
      </c>
      <c r="T11" s="26">
        <f ca="1">IF(TowerDistanceMatrix!T10&lt;=ABS('Map and Results'!$G$40-'Map and Results'!$G28),MIN('Map and Results'!$H$40,'Map and Results'!$H28),IF(TowerDistanceMatrix!T10&gt;=('Map and Results'!$G28+'Map and Results'!$G$40),0,'Map and Results'!$G$40^2*ACOS((TowerDistanceMatrix!T10^2+'Map and Results'!$G$40^2-'Map and Results'!$G28^2)/(2*TowerDistanceMatrix!T10*'Map and Results'!$G$40))+'Map and Results'!$G28^2*ACOS((TowerDistanceMatrix!T10^2-'Map and Results'!$G$40^2+'Map and Results'!$G28^2)/(2*TowerDistanceMatrix!T10*'Map and Results'!$G28))-0.5*SQRT((-TowerDistanceMatrix!T10+'Map and Results'!$G$40+'Map and Results'!$G28)*(TowerDistanceMatrix!T10+'Map and Results'!$G$40-'Map and Results'!$G28)*(TowerDistanceMatrix!T10-'Map and Results'!$G$40+'Map and Results'!$G28)*(TowerDistanceMatrix!T10+'Map and Results'!$G$40+'Map and Results'!$G28))))</f>
        <v>0</v>
      </c>
      <c r="U11" s="26">
        <f ca="1">IF(TowerDistanceMatrix!U10&lt;=ABS('Map and Results'!$G$41-'Map and Results'!$G28),MIN('Map and Results'!$H$41,'Map and Results'!$H28),IF(TowerDistanceMatrix!U10&gt;=('Map and Results'!$G28+'Map and Results'!$G$41),0,'Map and Results'!$G$41^2*ACOS((TowerDistanceMatrix!U10^2+'Map and Results'!$G$41^2-'Map and Results'!$G28^2)/(2*TowerDistanceMatrix!U10*'Map and Results'!$G$41))+'Map and Results'!$G28^2*ACOS((TowerDistanceMatrix!U10^2-'Map and Results'!$G$41^2+'Map and Results'!$G28^2)/(2*TowerDistanceMatrix!U10*'Map and Results'!$G28))-0.5*SQRT((-TowerDistanceMatrix!U10+'Map and Results'!$G$41+'Map and Results'!$G28)*(TowerDistanceMatrix!U10+'Map and Results'!$G$41-'Map and Results'!$G28)*(TowerDistanceMatrix!U10-'Map and Results'!$G$41+'Map and Results'!$G28)*(TowerDistanceMatrix!U10+'Map and Results'!$G$41+'Map and Results'!$G28))))</f>
        <v>0</v>
      </c>
      <c r="V11" s="26">
        <f ca="1">IF(TowerDistanceMatrix!V10&lt;=ABS('Map and Results'!$G$42-'Map and Results'!$G28),MIN('Map and Results'!$H$42,'Map and Results'!$H28),IF(TowerDistanceMatrix!V10&gt;=('Map and Results'!$G28+'Map and Results'!$G$42),0,'Map and Results'!$G$42^2*ACOS((TowerDistanceMatrix!V10^2+'Map and Results'!$G$42^2-'Map and Results'!$G28^2)/(2*TowerDistanceMatrix!V10*'Map and Results'!$G$42))+'Map and Results'!$G28^2*ACOS((TowerDistanceMatrix!V10^2-'Map and Results'!$G$42^2+'Map and Results'!$G28^2)/(2*TowerDistanceMatrix!V10*'Map and Results'!$G28))-0.5*SQRT((-TowerDistanceMatrix!V10+'Map and Results'!$G$42+'Map and Results'!$G28)*(TowerDistanceMatrix!V10+'Map and Results'!$G$42-'Map and Results'!$G28)*(TowerDistanceMatrix!V10-'Map and Results'!$G$42+'Map and Results'!$G28)*(TowerDistanceMatrix!V10+'Map and Results'!$G$42+'Map and Results'!$G28))))</f>
        <v>0</v>
      </c>
      <c r="W11" s="26">
        <f ca="1">IF(TowerDistanceMatrix!W10&lt;=ABS('Map and Results'!$G$43-'Map and Results'!$G28),MIN('Map and Results'!$H$43,'Map and Results'!$H28),IF(TowerDistanceMatrix!W10&gt;=('Map and Results'!$G28+'Map and Results'!$G$43),0,'Map and Results'!$G$43^2*ACOS((TowerDistanceMatrix!W10^2+'Map and Results'!$G$43^2-'Map and Results'!$G28^2)/(2*TowerDistanceMatrix!W10*'Map and Results'!$G$43))+'Map and Results'!$G28^2*ACOS((TowerDistanceMatrix!W10^2-'Map and Results'!$G$43^2+'Map and Results'!$G28^2)/(2*TowerDistanceMatrix!W10*'Map and Results'!$G28))-0.5*SQRT((-TowerDistanceMatrix!W10+'Map and Results'!$G$43+'Map and Results'!$G28)*(TowerDistanceMatrix!W10+'Map and Results'!$G$43-'Map and Results'!$G28)*(TowerDistanceMatrix!W10-'Map and Results'!$G$43+'Map and Results'!$G28)*(TowerDistanceMatrix!W10+'Map and Results'!$G$43+'Map and Results'!$G28))))</f>
        <v>0</v>
      </c>
      <c r="X11" s="26">
        <f ca="1">IF(TowerDistanceMatrix!X10&lt;=ABS('Map and Results'!$G$44-'Map and Results'!$G28),MIN('Map and Results'!$H$44,'Map and Results'!$H28),IF(TowerDistanceMatrix!X10&gt;=('Map and Results'!$G28+'Map and Results'!$G$44),0,'Map and Results'!$G$44^2*ACOS((TowerDistanceMatrix!X10^2+'Map and Results'!$G$44^2-'Map and Results'!$G28^2)/(2*TowerDistanceMatrix!X10*'Map and Results'!$G$44))+'Map and Results'!$G28^2*ACOS((TowerDistanceMatrix!X10^2-'Map and Results'!$G$44^2+'Map and Results'!$G28^2)/(2*TowerDistanceMatrix!X10*'Map and Results'!$G28))-0.5*SQRT((-TowerDistanceMatrix!X10+'Map and Results'!$G$44+'Map and Results'!$G28)*(TowerDistanceMatrix!X10+'Map and Results'!$G$44-'Map and Results'!$G28)*(TowerDistanceMatrix!X10-'Map and Results'!$G$44+'Map and Results'!$G28)*(TowerDistanceMatrix!X10+'Map and Results'!$G$44+'Map and Results'!$G28))))</f>
        <v>1184.954574398472</v>
      </c>
      <c r="Y11" s="26">
        <f ca="1">IF(TowerDistanceMatrix!Y10&lt;=ABS('Map and Results'!$G$45-'Map and Results'!$G28),MIN('Map and Results'!$H$45,'Map and Results'!$H28),IF(TowerDistanceMatrix!Y10&gt;=('Map and Results'!$G28+'Map and Results'!$G$45),0,'Map and Results'!$G$45^2*ACOS((TowerDistanceMatrix!Y10^2+'Map and Results'!$G$45^2-'Map and Results'!$G28^2)/(2*TowerDistanceMatrix!Y10*'Map and Results'!$G$45))+'Map and Results'!$G28^2*ACOS((TowerDistanceMatrix!Y10^2-'Map and Results'!$G$45^2+'Map and Results'!$G28^2)/(2*TowerDistanceMatrix!Y10*'Map and Results'!$G28))-0.5*SQRT((-TowerDistanceMatrix!Y10+'Map and Results'!$G$45+'Map and Results'!$G28)*(TowerDistanceMatrix!Y10+'Map and Results'!$G$45-'Map and Results'!$G28)*(TowerDistanceMatrix!Y10-'Map and Results'!$G$45+'Map and Results'!$G28)*(TowerDistanceMatrix!Y10+'Map and Results'!$G$45+'Map and Results'!$G28))))</f>
        <v>0</v>
      </c>
      <c r="Z11" s="26">
        <f ca="1">IF(TowerDistanceMatrix!Z10&lt;=ABS('Map and Results'!$G$46-'Map and Results'!$G28),MIN('Map and Results'!$H$46,'Map and Results'!$H28),IF(TowerDistanceMatrix!Z10&gt;=('Map and Results'!$G28+'Map and Results'!$G$46),0,'Map and Results'!$G$46^2*ACOS((TowerDistanceMatrix!Z10^2+'Map and Results'!$G$46^2-'Map and Results'!$G28^2)/(2*TowerDistanceMatrix!Z10*'Map and Results'!$G$46))+'Map and Results'!$G28^2*ACOS((TowerDistanceMatrix!Z10^2-'Map and Results'!$G$46^2+'Map and Results'!$G28^2)/(2*TowerDistanceMatrix!Z10*'Map and Results'!$G28))-0.5*SQRT((-TowerDistanceMatrix!Z10+'Map and Results'!$G$46+'Map and Results'!$G28)*(TowerDistanceMatrix!Z10+'Map and Results'!$G$46-'Map and Results'!$G28)*(TowerDistanceMatrix!Z10-'Map and Results'!$G$46+'Map and Results'!$G28)*(TowerDistanceMatrix!Z10+'Map and Results'!$G$46+'Map and Results'!$G28))))</f>
        <v>0</v>
      </c>
      <c r="AA11" s="26">
        <f ca="1">IF(TowerDistanceMatrix!AA10&lt;=ABS('Map and Results'!$G$47-'Map and Results'!$G28),MIN('Map and Results'!$H$47,'Map and Results'!$H28),IF(TowerDistanceMatrix!AA10&gt;=('Map and Results'!$G28+'Map and Results'!$G$47),0,'Map and Results'!$G$47^2*ACOS((TowerDistanceMatrix!AA10^2+'Map and Results'!$G$47^2-'Map and Results'!$G28^2)/(2*TowerDistanceMatrix!AA10*'Map and Results'!$G$47))+'Map and Results'!$G28^2*ACOS((TowerDistanceMatrix!AA10^2-'Map and Results'!$G$47^2+'Map and Results'!$G28^2)/(2*TowerDistanceMatrix!AA10*'Map and Results'!$G28))-0.5*SQRT((-TowerDistanceMatrix!AA10+'Map and Results'!$G$47+'Map and Results'!$G28)*(TowerDistanceMatrix!AA10+'Map and Results'!$G$47-'Map and Results'!$G28)*(TowerDistanceMatrix!AA10-'Map and Results'!$G$47+'Map and Results'!$G28)*(TowerDistanceMatrix!AA10+'Map and Results'!$G$47+'Map and Results'!$G28))))</f>
        <v>0</v>
      </c>
      <c r="AB11" s="26">
        <f ca="1">IF(TowerDistanceMatrix!AB10&lt;=ABS('Map and Results'!$G$48-'Map and Results'!$G28),MIN('Map and Results'!$H$48,'Map and Results'!$H28),IF(TowerDistanceMatrix!AB10&gt;=('Map and Results'!$G28+'Map and Results'!$G$48),0,'Map and Results'!$G$48^2*ACOS((TowerDistanceMatrix!AB10^2+'Map and Results'!$G$48^2-'Map and Results'!$G28^2)/(2*TowerDistanceMatrix!AB10*'Map and Results'!$G$48))+'Map and Results'!$G28^2*ACOS((TowerDistanceMatrix!AB10^2-'Map and Results'!$G$48^2+'Map and Results'!$G28^2)/(2*TowerDistanceMatrix!AB10*'Map and Results'!$G28))-0.5*SQRT((-TowerDistanceMatrix!AB10+'Map and Results'!$G$48+'Map and Results'!$G28)*(TowerDistanceMatrix!AB10+'Map and Results'!$G$48-'Map and Results'!$G28)*(TowerDistanceMatrix!AB10-'Map and Results'!$G$48+'Map and Results'!$G28)*(TowerDistanceMatrix!AB10+'Map and Results'!$G$48+'Map and Results'!$G28))))</f>
        <v>0</v>
      </c>
      <c r="AC11" s="26">
        <f ca="1">IF(TowerDistanceMatrix!AC10&lt;=ABS('Map and Results'!$G$49-'Map and Results'!$G28),MIN('Map and Results'!$H$49,'Map and Results'!$H28),IF(TowerDistanceMatrix!AC10&gt;=('Map and Results'!$G28+'Map and Results'!$G$49),0,'Map and Results'!$G$49^2*ACOS((TowerDistanceMatrix!AC10^2+'Map and Results'!$G$49^2-'Map and Results'!$G28^2)/(2*TowerDistanceMatrix!AC10*'Map and Results'!$G$49))+'Map and Results'!$G28^2*ACOS((TowerDistanceMatrix!AC10^2-'Map and Results'!$G$49^2+'Map and Results'!$G28^2)/(2*TowerDistanceMatrix!AC10*'Map and Results'!$G28))-0.5*SQRT((-TowerDistanceMatrix!AC10+'Map and Results'!$G$49+'Map and Results'!$G28)*(TowerDistanceMatrix!AC10+'Map and Results'!$G$49-'Map and Results'!$G28)*(TowerDistanceMatrix!AC10-'Map and Results'!$G$49+'Map and Results'!$G28)*(TowerDistanceMatrix!AC10+'Map and Results'!$G$49+'Map and Results'!$G28))))</f>
        <v>0</v>
      </c>
      <c r="AD11" s="26">
        <f ca="1">IF(TowerDistanceMatrix!AD10&lt;=ABS('Map and Results'!$G$50-'Map and Results'!$G28),MIN('Map and Results'!$H$50,'Map and Results'!$H28),IF(TowerDistanceMatrix!AD10&gt;=('Map and Results'!$G28+'Map and Results'!$G$50),0,'Map and Results'!$G$50^2*ACOS((TowerDistanceMatrix!AD10^2+'Map and Results'!$G$50^2-'Map and Results'!$G28^2)/(2*TowerDistanceMatrix!AD10*'Map and Results'!$G$50))+'Map and Results'!$G28^2*ACOS((TowerDistanceMatrix!AD10^2-'Map and Results'!$G$50^2+'Map and Results'!$G28^2)/(2*TowerDistanceMatrix!AD10*'Map and Results'!$G28))-0.5*SQRT((-TowerDistanceMatrix!AD10+'Map and Results'!$G$50+'Map and Results'!$G28)*(TowerDistanceMatrix!AD10+'Map and Results'!$G$50-'Map and Results'!$G28)*(TowerDistanceMatrix!AD10-'Map and Results'!$G$50+'Map and Results'!$G28)*(TowerDistanceMatrix!AD10+'Map and Results'!$G$50+'Map and Results'!$G28))))</f>
        <v>0</v>
      </c>
      <c r="AE11" s="26">
        <f ca="1">IF(TowerDistanceMatrix!AE10&lt;=ABS('Map and Results'!$G$51-'Map and Results'!$G28),MIN('Map and Results'!$H$51,'Map and Results'!$H28),IF(TowerDistanceMatrix!AE10&gt;=('Map and Results'!$G28+'Map and Results'!$G$51),0,'Map and Results'!$G$51^2*ACOS((TowerDistanceMatrix!AE10^2+'Map and Results'!$G$51^2-'Map and Results'!$G28^2)/(2*TowerDistanceMatrix!AE10*'Map and Results'!$G$51))+'Map and Results'!$G28^2*ACOS((TowerDistanceMatrix!AE10^2-'Map and Results'!$G$51^2+'Map and Results'!$G28^2)/(2*TowerDistanceMatrix!AE10*'Map and Results'!$G28))-0.5*SQRT((-TowerDistanceMatrix!AE10+'Map and Results'!$G$51+'Map and Results'!$G28)*(TowerDistanceMatrix!AE10+'Map and Results'!$G$51-'Map and Results'!$G28)*(TowerDistanceMatrix!AE10-'Map and Results'!$G$51+'Map and Results'!$G28)*(TowerDistanceMatrix!AE10+'Map and Results'!$G$51+'Map and Results'!$G28))))</f>
        <v>0</v>
      </c>
      <c r="AF11" s="26">
        <f ca="1">IF(TowerDistanceMatrix!AF10&lt;=ABS('Map and Results'!$G$52-'Map and Results'!$G28),MIN('Map and Results'!$H$52,'Map and Results'!$H28),IF(TowerDistanceMatrix!AF10&gt;=('Map and Results'!$G28+'Map and Results'!$G$52),0,'Map and Results'!$G$52^2*ACOS((TowerDistanceMatrix!AF10^2+'Map and Results'!$G$52^2-'Map and Results'!$G28^2)/(2*TowerDistanceMatrix!AF10*'Map and Results'!$G$52))+'Map and Results'!$G28^2*ACOS((TowerDistanceMatrix!AF10^2-'Map and Results'!$G$52^2+'Map and Results'!$G28^2)/(2*TowerDistanceMatrix!AF10*'Map and Results'!$G28))-0.5*SQRT((-TowerDistanceMatrix!AF10+'Map and Results'!$G$52+'Map and Results'!$G28)*(TowerDistanceMatrix!AF10+'Map and Results'!$G$52-'Map and Results'!$G28)*(TowerDistanceMatrix!AF10-'Map and Results'!$G$52+'Map and Results'!$G28)*(TowerDistanceMatrix!AF10+'Map and Results'!$G$52+'Map and Results'!$G28))))</f>
        <v>0</v>
      </c>
      <c r="AG11" s="26">
        <f ca="1">IF(TowerDistanceMatrix!AG10&lt;=ABS('Map and Results'!$G$53-'Map and Results'!$G28),MIN('Map and Results'!$H$53,'Map and Results'!$H28),IF(TowerDistanceMatrix!AG10&gt;=('Map and Results'!$G28+'Map and Results'!$G$53),0,'Map and Results'!$G$53^2*ACOS((TowerDistanceMatrix!AG10^2+'Map and Results'!$G$53^2-'Map and Results'!$G28^2)/(2*TowerDistanceMatrix!AG10*'Map and Results'!$G$53))+'Map and Results'!$G28^2*ACOS((TowerDistanceMatrix!AG10^2-'Map and Results'!$G$53^2+'Map and Results'!$G28^2)/(2*TowerDistanceMatrix!AG10*'Map and Results'!$G28))-0.5*SQRT((-TowerDistanceMatrix!AG10+'Map and Results'!$G$53+'Map and Results'!$G28)*(TowerDistanceMatrix!AG10+'Map and Results'!$G$53-'Map and Results'!$G28)*(TowerDistanceMatrix!AG10-'Map and Results'!$G$53+'Map and Results'!$G28)*(TowerDistanceMatrix!AG10+'Map and Results'!$G$53+'Map and Results'!$G28))))</f>
        <v>0</v>
      </c>
      <c r="AH11" s="26">
        <f ca="1">IF(TowerDistanceMatrix!AH10&lt;=ABS('Map and Results'!$G$54-'Map and Results'!$G28),MIN('Map and Results'!$H$54,'Map and Results'!$H28),IF(TowerDistanceMatrix!AH10&gt;=('Map and Results'!$G28+'Map and Results'!$G$54),0,'Map and Results'!$G$54^2*ACOS((TowerDistanceMatrix!AH10^2+'Map and Results'!$G$54^2-'Map and Results'!$G28^2)/(2*TowerDistanceMatrix!AH10*'Map and Results'!$G$54))+'Map and Results'!$G28^2*ACOS((TowerDistanceMatrix!AH10^2-'Map and Results'!$G$54^2+'Map and Results'!$G28^2)/(2*TowerDistanceMatrix!AH10*'Map and Results'!$G28))-0.5*SQRT((-TowerDistanceMatrix!AH10+'Map and Results'!$G$54+'Map and Results'!$G28)*(TowerDistanceMatrix!AH10+'Map and Results'!$G$54-'Map and Results'!$G28)*(TowerDistanceMatrix!AH10-'Map and Results'!$G$54+'Map and Results'!$G28)*(TowerDistanceMatrix!AH10+'Map and Results'!$G$54+'Map and Results'!$G28))))</f>
        <v>0</v>
      </c>
      <c r="AI11" s="26">
        <f ca="1">IF(TowerDistanceMatrix!AI10&lt;=ABS('Map and Results'!$G$55-'Map and Results'!$G28),MIN('Map and Results'!$H$55,'Map and Results'!$H28),IF(TowerDistanceMatrix!AI10&gt;=('Map and Results'!$G28+'Map and Results'!$G$55),0,'Map and Results'!$G$55^2*ACOS((TowerDistanceMatrix!AI10^2+'Map and Results'!$G$55^2-'Map and Results'!$G28^2)/(2*TowerDistanceMatrix!AI10*'Map and Results'!$G$55))+'Map and Results'!$G28^2*ACOS((TowerDistanceMatrix!AI10^2-'Map and Results'!$G$55^2+'Map and Results'!$G28^2)/(2*TowerDistanceMatrix!AI10*'Map and Results'!$G28))-0.5*SQRT((-TowerDistanceMatrix!AI10+'Map and Results'!$G$55+'Map and Results'!$G28)*(TowerDistanceMatrix!AI10+'Map and Results'!$G$55-'Map and Results'!$G28)*(TowerDistanceMatrix!AI10-'Map and Results'!$G$55+'Map and Results'!$G28)*(TowerDistanceMatrix!AI10+'Map and Results'!$G$55+'Map and Results'!$G28))))</f>
        <v>0</v>
      </c>
      <c r="AJ11" s="26">
        <f ca="1">IF(TowerDistanceMatrix!AJ10&lt;=ABS('Map and Results'!$G$56-'Map and Results'!$G28),MIN('Map and Results'!$H$56,'Map and Results'!$H28),IF(TowerDistanceMatrix!AJ10&gt;=('Map and Results'!$G28+'Map and Results'!$G$56),0,'Map and Results'!$G$56^2*ACOS((TowerDistanceMatrix!AJ10^2+'Map and Results'!$G$56^2-'Map and Results'!$G28^2)/(2*TowerDistanceMatrix!AJ10*'Map and Results'!$G$56))+'Map and Results'!$G28^2*ACOS((TowerDistanceMatrix!AJ10^2-'Map and Results'!$G$56^2+'Map and Results'!$G28^2)/(2*TowerDistanceMatrix!AJ10*'Map and Results'!$G28))-0.5*SQRT((-TowerDistanceMatrix!AJ10+'Map and Results'!$G$56+'Map and Results'!$G28)*(TowerDistanceMatrix!AJ10+'Map and Results'!$G$56-'Map and Results'!$G28)*(TowerDistanceMatrix!AJ10-'Map and Results'!$G$56+'Map and Results'!$G28)*(TowerDistanceMatrix!AJ10+'Map and Results'!$G$56+'Map and Results'!$G28))))</f>
        <v>0</v>
      </c>
      <c r="AK11" s="26">
        <f ca="1">IF(TowerDistanceMatrix!AK10&lt;=ABS('Map and Results'!$G$57-'Map and Results'!$G28),MIN('Map and Results'!$H$57,'Map and Results'!$H28),IF(TowerDistanceMatrix!AK10&gt;=('Map and Results'!$G28+'Map and Results'!$G$57),0,'Map and Results'!$G$57^2*ACOS((TowerDistanceMatrix!AK10^2+'Map and Results'!$G$57^2-'Map and Results'!$G28^2)/(2*TowerDistanceMatrix!AK10*'Map and Results'!$G$57))+'Map and Results'!$G28^2*ACOS((TowerDistanceMatrix!AK10^2-'Map and Results'!$G$57^2+'Map and Results'!$G28^2)/(2*TowerDistanceMatrix!AK10*'Map and Results'!$G28))-0.5*SQRT((-TowerDistanceMatrix!AK10+'Map and Results'!$G$57+'Map and Results'!$G28)*(TowerDistanceMatrix!AK10+'Map and Results'!$G$57-'Map and Results'!$G28)*(TowerDistanceMatrix!AK10-'Map and Results'!$G$57+'Map and Results'!$G28)*(TowerDistanceMatrix!AK10+'Map and Results'!$G$57+'Map and Results'!$G28))))</f>
        <v>0</v>
      </c>
      <c r="AL11" s="26">
        <f ca="1">IF(TowerDistanceMatrix!AL10&lt;=ABS('Map and Results'!$G$58-'Map and Results'!$G28),MIN('Map and Results'!$H$58,'Map and Results'!$H28),IF(TowerDistanceMatrix!AL10&gt;=('Map and Results'!$G28+'Map and Results'!$G$58),0,'Map and Results'!$G$58^2*ACOS((TowerDistanceMatrix!AL10^2+'Map and Results'!$G$58^2-'Map and Results'!$G28^2)/(2*TowerDistanceMatrix!AL10*'Map and Results'!$G$58))+'Map and Results'!$G28^2*ACOS((TowerDistanceMatrix!AL10^2-'Map and Results'!$G$58^2+'Map and Results'!$G28^2)/(2*TowerDistanceMatrix!AL10*'Map and Results'!$G28))-0.5*SQRT((-TowerDistanceMatrix!AL10+'Map and Results'!$G$58+'Map and Results'!$G28)*(TowerDistanceMatrix!AL10+'Map and Results'!$G$58-'Map and Results'!$G28)*(TowerDistanceMatrix!AL10-'Map and Results'!$G$58+'Map and Results'!$G28)*(TowerDistanceMatrix!AL10+'Map and Results'!$G$58+'Map and Results'!$G28))))</f>
        <v>0</v>
      </c>
      <c r="AM11" s="26">
        <f ca="1">IF(TowerDistanceMatrix!AM10&lt;=ABS('Map and Results'!$G$59-'Map and Results'!$G28),MIN('Map and Results'!$H$59,'Map and Results'!$H28),IF(TowerDistanceMatrix!AM10&gt;=('Map and Results'!$G28+'Map and Results'!$G$59),0,'Map and Results'!$G$59^2*ACOS((TowerDistanceMatrix!AM10^2+'Map and Results'!$G$59^2-'Map and Results'!$G28^2)/(2*TowerDistanceMatrix!AM10*'Map and Results'!$G$59))+'Map and Results'!$G28^2*ACOS((TowerDistanceMatrix!AM10^2-'Map and Results'!$G$59^2+'Map and Results'!$G28^2)/(2*TowerDistanceMatrix!AM10*'Map and Results'!$G28))-0.5*SQRT((-TowerDistanceMatrix!AM10+'Map and Results'!$G$59+'Map and Results'!$G28)*(TowerDistanceMatrix!AM10+'Map and Results'!$G$59-'Map and Results'!$G28)*(TowerDistanceMatrix!AM10-'Map and Results'!$G$59+'Map and Results'!$G28)*(TowerDistanceMatrix!AM10+'Map and Results'!$G$59+'Map and Results'!$G28))))</f>
        <v>0</v>
      </c>
      <c r="AN11" s="26">
        <f ca="1">IF(TowerDistanceMatrix!AN10&lt;=ABS('Map and Results'!$G$60-'Map and Results'!$G28),MIN('Map and Results'!$H$60,'Map and Results'!$H28),IF(TowerDistanceMatrix!AN10&gt;=('Map and Results'!$G28+'Map and Results'!$G$60),0,'Map and Results'!$G$60^2*ACOS((TowerDistanceMatrix!AN10^2+'Map and Results'!$G$60^2-'Map and Results'!$G28^2)/(2*TowerDistanceMatrix!AN10*'Map and Results'!$G$60))+'Map and Results'!$G28^2*ACOS((TowerDistanceMatrix!AN10^2-'Map and Results'!$G$60^2+'Map and Results'!$G28^2)/(2*TowerDistanceMatrix!AN10*'Map and Results'!$G28))-0.5*SQRT((-TowerDistanceMatrix!AN10+'Map and Results'!$G$60+'Map and Results'!$G28)*(TowerDistanceMatrix!AN10+'Map and Results'!$G$60-'Map and Results'!$G28)*(TowerDistanceMatrix!AN10-'Map and Results'!$G$60+'Map and Results'!$G28)*(TowerDistanceMatrix!AN10+'Map and Results'!$G$60+'Map and Results'!$G28))))</f>
        <v>0</v>
      </c>
      <c r="AO11" s="26">
        <f ca="1">IF(TowerDistanceMatrix!AO10&lt;=ABS('Map and Results'!$G$61-'Map and Results'!$G28),MIN('Map and Results'!$H$61,'Map and Results'!$H28),IF(TowerDistanceMatrix!AO10&gt;=('Map and Results'!$G28+'Map and Results'!$G$61),0,'Map and Results'!$G$61^2*ACOS((TowerDistanceMatrix!AO10^2+'Map and Results'!$G$61^2-'Map and Results'!$G28^2)/(2*TowerDistanceMatrix!AO10*'Map and Results'!$G$61))+'Map and Results'!$G28^2*ACOS((TowerDistanceMatrix!AO10^2-'Map and Results'!$G$61^2+'Map and Results'!$G28^2)/(2*TowerDistanceMatrix!AO10*'Map and Results'!$G28))-0.5*SQRT((-TowerDistanceMatrix!AO10+'Map and Results'!$G$61+'Map and Results'!$G28)*(TowerDistanceMatrix!AO10+'Map and Results'!$G$61-'Map and Results'!$G28)*(TowerDistanceMatrix!AO10-'Map and Results'!$G$61+'Map and Results'!$G28)*(TowerDistanceMatrix!AO10+'Map and Results'!$G$61+'Map and Results'!$G28))))</f>
        <v>0</v>
      </c>
      <c r="AP11" s="26">
        <f ca="1">IF(TowerDistanceMatrix!AP10&lt;=ABS('Map and Results'!$G$62-'Map and Results'!$G28),MIN('Map and Results'!$H$62,'Map and Results'!$H28),IF(TowerDistanceMatrix!AP10&gt;=('Map and Results'!$G28+'Map and Results'!$G$62),0,'Map and Results'!$G$62^2*ACOS((TowerDistanceMatrix!AP10^2+'Map and Results'!$G$62^2-'Map and Results'!$G28^2)/(2*TowerDistanceMatrix!AP10*'Map and Results'!$G$62))+'Map and Results'!$G28^2*ACOS((TowerDistanceMatrix!AP10^2-'Map and Results'!$G$62^2+'Map and Results'!$G28^2)/(2*TowerDistanceMatrix!AP10*'Map and Results'!$G28))-0.5*SQRT((-TowerDistanceMatrix!AP10+'Map and Results'!$G$62+'Map and Results'!$G28)*(TowerDistanceMatrix!AP10+'Map and Results'!$G$62-'Map and Results'!$G28)*(TowerDistanceMatrix!AP10-'Map and Results'!$G$62+'Map and Results'!$G28)*(TowerDistanceMatrix!AP10+'Map and Results'!$G$62+'Map and Results'!$G28))))</f>
        <v>0</v>
      </c>
      <c r="AQ11" s="26">
        <f ca="1">IF(TowerDistanceMatrix!AQ10&lt;=ABS('Map and Results'!$G$63-'Map and Results'!$G28),MIN('Map and Results'!$H$63,'Map and Results'!$H28),IF(TowerDistanceMatrix!AQ10&gt;=('Map and Results'!$G28+'Map and Results'!$G$63),0,'Map and Results'!$G$63^2*ACOS((TowerDistanceMatrix!AQ10^2+'Map and Results'!$G$63^2-'Map and Results'!$G28^2)/(2*TowerDistanceMatrix!AQ10*'Map and Results'!$G$63))+'Map and Results'!$G28^2*ACOS((TowerDistanceMatrix!AQ10^2-'Map and Results'!$G$63^2+'Map and Results'!$G28^2)/(2*TowerDistanceMatrix!AQ10*'Map and Results'!$G28))-0.5*SQRT((-TowerDistanceMatrix!AQ10+'Map and Results'!$G$63+'Map and Results'!$G28)*(TowerDistanceMatrix!AQ10+'Map and Results'!$G$63-'Map and Results'!$G28)*(TowerDistanceMatrix!AQ10-'Map and Results'!$G$63+'Map and Results'!$G28)*(TowerDistanceMatrix!AQ10+'Map and Results'!$G$63+'Map and Results'!$G28))))</f>
        <v>0</v>
      </c>
      <c r="AR11" s="26">
        <f ca="1">IF(TowerDistanceMatrix!AR10&lt;=ABS('Map and Results'!$G$64-'Map and Results'!$G28),MIN('Map and Results'!$H$64,'Map and Results'!$H28),IF(TowerDistanceMatrix!AR10&gt;=('Map and Results'!$G28+'Map and Results'!$G$64),0,'Map and Results'!$G$64^2*ACOS((TowerDistanceMatrix!AR10^2+'Map and Results'!$G$64^2-'Map and Results'!$G28^2)/(2*TowerDistanceMatrix!AR10*'Map and Results'!$G$64))+'Map and Results'!$G28^2*ACOS((TowerDistanceMatrix!AR10^2-'Map and Results'!$G$64^2+'Map and Results'!$G28^2)/(2*TowerDistanceMatrix!AR10*'Map and Results'!$G28))-0.5*SQRT((-TowerDistanceMatrix!AR10+'Map and Results'!$G$64+'Map and Results'!$G28)*(TowerDistanceMatrix!AR10+'Map and Results'!$G$64-'Map and Results'!$G28)*(TowerDistanceMatrix!AR10-'Map and Results'!$G$64+'Map and Results'!$G28)*(TowerDistanceMatrix!AR10+'Map and Results'!$G$64+'Map and Results'!$G28))))</f>
        <v>0</v>
      </c>
      <c r="AS11" s="26">
        <f ca="1">IF(TowerDistanceMatrix!AS10&lt;=ABS('Map and Results'!$G$65-'Map and Results'!$G28),MIN('Map and Results'!$H$65,'Map and Results'!$H28),IF(TowerDistanceMatrix!AS10&gt;=('Map and Results'!$G28+'Map and Results'!$G$65),0,'Map and Results'!$G$65^2*ACOS((TowerDistanceMatrix!AS10^2+'Map and Results'!$G$65^2-'Map and Results'!$G28^2)/(2*TowerDistanceMatrix!AS10*'Map and Results'!$G$65))+'Map and Results'!$G28^2*ACOS((TowerDistanceMatrix!AS10^2-'Map and Results'!$G$65^2+'Map and Results'!$G28^2)/(2*TowerDistanceMatrix!AS10*'Map and Results'!$G28))-0.5*SQRT((-TowerDistanceMatrix!AS10+'Map and Results'!$G$65+'Map and Results'!$G28)*(TowerDistanceMatrix!AS10+'Map and Results'!$G$65-'Map and Results'!$G28)*(TowerDistanceMatrix!AS10-'Map and Results'!$G$65+'Map and Results'!$G28)*(TowerDistanceMatrix!AS10+'Map and Results'!$G$65+'Map and Results'!$G28))))</f>
        <v>0</v>
      </c>
      <c r="AT11" s="26">
        <f ca="1">IF(TowerDistanceMatrix!AT10&lt;=ABS('Map and Results'!$G$66-'Map and Results'!$G28),MIN('Map and Results'!$H$66,'Map and Results'!$H28),IF(TowerDistanceMatrix!AT10&gt;=('Map and Results'!$G28+'Map and Results'!$G$66),0,'Map and Results'!$G$66^2*ACOS((TowerDistanceMatrix!AT10^2+'Map and Results'!$G$66^2-'Map and Results'!$G28^2)/(2*TowerDistanceMatrix!AT10*'Map and Results'!$G$66))+'Map and Results'!$G28^2*ACOS((TowerDistanceMatrix!AT10^2-'Map and Results'!$G$66^2+'Map and Results'!$G28^2)/(2*TowerDistanceMatrix!AT10*'Map and Results'!$G28))-0.5*SQRT((-TowerDistanceMatrix!AT10+'Map and Results'!$G$66+'Map and Results'!$G28)*(TowerDistanceMatrix!AT10+'Map and Results'!$G$66-'Map and Results'!$G28)*(TowerDistanceMatrix!AT10-'Map and Results'!$G$66+'Map and Results'!$G28)*(TowerDistanceMatrix!AT10+'Map and Results'!$G$66+'Map and Results'!$G28))))</f>
        <v>0</v>
      </c>
      <c r="AU11" s="26">
        <f ca="1">IF(TowerDistanceMatrix!AU10&lt;=ABS('Map and Results'!$G$67-'Map and Results'!$G28),MIN('Map and Results'!$H$67,'Map and Results'!$H28),IF(TowerDistanceMatrix!AU10&gt;=('Map and Results'!$G28+'Map and Results'!$G$67),0,'Map and Results'!$G$67^2*ACOS((TowerDistanceMatrix!AU10^2+'Map and Results'!$G$67^2-'Map and Results'!$G28^2)/(2*TowerDistanceMatrix!AU10*'Map and Results'!$G$67))+'Map and Results'!$G28^2*ACOS((TowerDistanceMatrix!AU10^2-'Map and Results'!$G$67^2+'Map and Results'!$G28^2)/(2*TowerDistanceMatrix!AU10*'Map and Results'!$G28))-0.5*SQRT((-TowerDistanceMatrix!AU10+'Map and Results'!$G$67+'Map and Results'!$G28)*(TowerDistanceMatrix!AU10+'Map and Results'!$G$67-'Map and Results'!$G28)*(TowerDistanceMatrix!AU10-'Map and Results'!$G$67+'Map and Results'!$G28)*(TowerDistanceMatrix!AU10+'Map and Results'!$G$67+'Map and Results'!$G28))))</f>
        <v>0</v>
      </c>
      <c r="AV11" s="26">
        <f ca="1">IF(TowerDistanceMatrix!AV10&lt;=ABS('Map and Results'!$G$68-'Map and Results'!$G28),MIN('Map and Results'!$H$68,'Map and Results'!$H28),IF(TowerDistanceMatrix!AV10&gt;=('Map and Results'!$G28+'Map and Results'!$G$68),0,'Map and Results'!$G$68^2*ACOS((TowerDistanceMatrix!AV10^2+'Map and Results'!$G$68^2-'Map and Results'!$G28^2)/(2*TowerDistanceMatrix!AV10*'Map and Results'!$G$68))+'Map and Results'!$G28^2*ACOS((TowerDistanceMatrix!AV10^2-'Map and Results'!$G$68^2+'Map and Results'!$G28^2)/(2*TowerDistanceMatrix!AV10*'Map and Results'!$G28))-0.5*SQRT((-TowerDistanceMatrix!AV10+'Map and Results'!$G$68+'Map and Results'!$G28)*(TowerDistanceMatrix!AV10+'Map and Results'!$G$68-'Map and Results'!$G28)*(TowerDistanceMatrix!AV10-'Map and Results'!$G$68+'Map and Results'!$G28)*(TowerDistanceMatrix!AV10+'Map and Results'!$G$68+'Map and Results'!$G28))))</f>
        <v>0</v>
      </c>
      <c r="AW11" s="26">
        <f ca="1">IF(TowerDistanceMatrix!AW10&lt;=ABS('Map and Results'!$G$69-'Map and Results'!$G28),MIN('Map and Results'!$H$69,'Map and Results'!$H28),IF(TowerDistanceMatrix!AW10&gt;=('Map and Results'!$G28+'Map and Results'!$G$69),0,'Map and Results'!$G$69^2*ACOS((TowerDistanceMatrix!AW10^2+'Map and Results'!$G$69^2-'Map and Results'!$G28^2)/(2*TowerDistanceMatrix!AW10*'Map and Results'!$G$69))+'Map and Results'!$G28^2*ACOS((TowerDistanceMatrix!AW10^2-'Map and Results'!$G$69^2+'Map and Results'!$G28^2)/(2*TowerDistanceMatrix!AW10*'Map and Results'!$G28))-0.5*SQRT((-TowerDistanceMatrix!AW10+'Map and Results'!$G$69+'Map and Results'!$G28)*(TowerDistanceMatrix!AW10+'Map and Results'!$G$69-'Map and Results'!$G28)*(TowerDistanceMatrix!AW10-'Map and Results'!$G$69+'Map and Results'!$G28)*(TowerDistanceMatrix!AW10+'Map and Results'!$G$69+'Map and Results'!$G28))))</f>
        <v>0</v>
      </c>
      <c r="AX11" s="26">
        <f ca="1">IF(TowerDistanceMatrix!AX10&lt;=ABS('Map and Results'!$G$70-'Map and Results'!$G28),MIN('Map and Results'!$H$70,'Map and Results'!$H28),IF(TowerDistanceMatrix!AX10&gt;=('Map and Results'!$G28+'Map and Results'!$G$70),0,'Map and Results'!$G$70^2*ACOS((TowerDistanceMatrix!AX10^2+'Map and Results'!$G$70^2-'Map and Results'!$G28^2)/(2*TowerDistanceMatrix!AX10*'Map and Results'!$G$70))+'Map and Results'!$G28^2*ACOS((TowerDistanceMatrix!AX10^2-'Map and Results'!$G$70^2+'Map and Results'!$G28^2)/(2*TowerDistanceMatrix!AX10*'Map and Results'!$G28))-0.5*SQRT((-TowerDistanceMatrix!AX10+'Map and Results'!$G$70+'Map and Results'!$G28)*(TowerDistanceMatrix!AX10+'Map and Results'!$G$70-'Map and Results'!$G28)*(TowerDistanceMatrix!AX10-'Map and Results'!$G$70+'Map and Results'!$G28)*(TowerDistanceMatrix!AX10+'Map and Results'!$G$70+'Map and Results'!$G28))))</f>
        <v>0</v>
      </c>
      <c r="AY11" s="26">
        <f ca="1">IF(TowerDistanceMatrix!AY10&lt;=ABS('Map and Results'!$G$71-'Map and Results'!$G28),MIN('Map and Results'!$H$71,'Map and Results'!$H28),IF(TowerDistanceMatrix!AY10&gt;=('Map and Results'!$G28+'Map and Results'!$G$71),0,'Map and Results'!$G$71^2*ACOS((TowerDistanceMatrix!AY10^2+'Map and Results'!$G$71^2-'Map and Results'!$G28^2)/(2*TowerDistanceMatrix!AY10*'Map and Results'!$G$71))+'Map and Results'!$G28^2*ACOS((TowerDistanceMatrix!AY10^2-'Map and Results'!$G$71^2+'Map and Results'!$G28^2)/(2*TowerDistanceMatrix!AY10*'Map and Results'!$G28))-0.5*SQRT((-TowerDistanceMatrix!AY10+'Map and Results'!$G$71+'Map and Results'!$G28)*(TowerDistanceMatrix!AY10+'Map and Results'!$G$71-'Map and Results'!$G28)*(TowerDistanceMatrix!AY10-'Map and Results'!$G$71+'Map and Results'!$G28)*(TowerDistanceMatrix!AY10+'Map and Results'!$G$71+'Map and Results'!$G28))))</f>
        <v>0</v>
      </c>
      <c r="AZ11" s="26">
        <f ca="1">IF(TowerDistanceMatrix!AZ10&lt;=ABS('Map and Results'!$G$72-'Map and Results'!$G28),MIN('Map and Results'!$H$72,'Map and Results'!$H28),IF(TowerDistanceMatrix!AZ10&gt;=('Map and Results'!$G28+'Map and Results'!$G$72),0,'Map and Results'!$G$72^2*ACOS((TowerDistanceMatrix!AZ10^2+'Map and Results'!$G$72^2-'Map and Results'!$G28^2)/(2*TowerDistanceMatrix!AZ10*'Map and Results'!$G$72))+'Map and Results'!$G28^2*ACOS((TowerDistanceMatrix!AZ10^2-'Map and Results'!$G$72^2+'Map and Results'!$G28^2)/(2*TowerDistanceMatrix!AZ10*'Map and Results'!$G28))-0.5*SQRT((-TowerDistanceMatrix!AZ10+'Map and Results'!$G$72+'Map and Results'!$G28)*(TowerDistanceMatrix!AZ10+'Map and Results'!$G$72-'Map and Results'!$G28)*(TowerDistanceMatrix!AZ10-'Map and Results'!$G$72+'Map and Results'!$G28)*(TowerDistanceMatrix!AZ10+'Map and Results'!$G$72+'Map and Results'!$G28))))</f>
        <v>0</v>
      </c>
      <c r="BA11" s="26"/>
      <c r="BB11" s="26"/>
      <c r="BC11">
        <f ca="1">IF('Map and Results'!B28=0,0,SUM(C11:AZ11))-BE11</f>
        <v>2618.2713809711913</v>
      </c>
      <c r="BD11">
        <v>6</v>
      </c>
      <c r="BE11">
        <f t="shared" ca="1" si="0"/>
        <v>7853.981633974483</v>
      </c>
      <c r="BG11">
        <f t="shared" ca="1" si="1"/>
        <v>78.539816339744831</v>
      </c>
      <c r="BH11">
        <f t="shared" ca="1" si="2"/>
        <v>1570.7963267948967</v>
      </c>
      <c r="BJ11">
        <f ca="1">IF('Map and Results'!B28=0,0,IF((SUM(C11:AZ11)-BE11)&gt;BH11,$BJ$3,0))</f>
        <v>10000000000</v>
      </c>
    </row>
    <row r="12" spans="1:62" ht="15">
      <c r="A12" s="96"/>
      <c r="B12" s="7">
        <v>7</v>
      </c>
      <c r="C12" s="4">
        <f ca="1">IF(TowerDistanceMatrix!C11&lt;=ABS('Map and Results'!$G$23-'Map and Results'!G29),MIN('Map and Results'!H29,'Map and Results'!H27),IF(TowerDistanceMatrix!C11&gt;=('Map and Results'!$G$23+'Map and Results'!G29),0,'Map and Results'!$G$23^2*ACOS((TowerDistanceMatrix!C11^2+'Map and Results'!$G$23^2-'Map and Results'!G29^2)/(2*TowerDistanceMatrix!C11*'Map and Results'!$G$23))+'Map and Results'!G29^2*ACOS((TowerDistanceMatrix!C11^2-'Map and Results'!$G$23^2+'Map and Results'!G29^2)/(2*TowerDistanceMatrix!C11*'Map and Results'!G29))-0.5*SQRT((-TowerDistanceMatrix!C11+'Map and Results'!$G$23+'Map and Results'!G29)*(TowerDistanceMatrix!C11+'Map and Results'!$G$23-'Map and Results'!G29)*(TowerDistanceMatrix!C11-'Map and Results'!$G$23+'Map and Results'!G29)*(TowerDistanceMatrix!C11+'Map and Results'!$G$23+'Map and Results'!G29))))</f>
        <v>0</v>
      </c>
      <c r="D12">
        <f ca="1">IF(TowerDistanceMatrix!D11&lt;=ABS('Map and Results'!$G$24-'Map and Results'!G29),MIN('Map and Results'!$H$24,'Map and Results'!H29),IF(TowerDistanceMatrix!D11&gt;=('Map and Results'!G29+'Map and Results'!$G$24),0,'Map and Results'!$G$24^2*ACOS((TowerDistanceMatrix!D11^2+'Map and Results'!$G$24^2-'Map and Results'!G29^2)/(2*TowerDistanceMatrix!D11*'Map and Results'!$G$24))+'Map and Results'!G29^2*ACOS((TowerDistanceMatrix!D11^2-'Map and Results'!$G$24^2+'Map and Results'!G29^2)/(2*TowerDistanceMatrix!D11*'Map and Results'!G29))-0.5*SQRT((-TowerDistanceMatrix!D11+'Map and Results'!$G$24+'Map and Results'!G29)*(TowerDistanceMatrix!D11+'Map and Results'!$G$24-'Map and Results'!G29)*(TowerDistanceMatrix!D11-'Map and Results'!$G$24+'Map and Results'!G29)*(TowerDistanceMatrix!D11+'Map and Results'!$G$24+'Map and Results'!G29))))</f>
        <v>0</v>
      </c>
      <c r="E12">
        <f ca="1">IF(TowerDistanceMatrix!E11&lt;=ABS('Map and Results'!$G$25-'Map and Results'!G29),MIN('Map and Results'!$H$25,'Map and Results'!H29),IF(TowerDistanceMatrix!E11&gt;=('Map and Results'!G29+'Map and Results'!$G$25),0,'Map and Results'!$G$25^2*ACOS((TowerDistanceMatrix!E11^2+'Map and Results'!$G$25^2-'Map and Results'!G29^2)/(2*TowerDistanceMatrix!E11*'Map and Results'!$G$25))+'Map and Results'!G29^2*ACOS((TowerDistanceMatrix!E11^2-'Map and Results'!$G$25^2+'Map and Results'!G29^2)/(2*TowerDistanceMatrix!E11*'Map and Results'!G29))-0.5*SQRT((-TowerDistanceMatrix!E11+'Map and Results'!$G$25+'Map and Results'!G29)*(TowerDistanceMatrix!E11+'Map and Results'!$G$25-'Map and Results'!G29)*(TowerDistanceMatrix!E11-'Map and Results'!$G$25+'Map and Results'!G29)*(TowerDistanceMatrix!E11+'Map and Results'!$G$25+'Map and Results'!G29))))</f>
        <v>0</v>
      </c>
      <c r="F12">
        <f ca="1">IF(TowerDistanceMatrix!F11&lt;=ABS('Map and Results'!$G$26-'Map and Results'!$G29),MIN('Map and Results'!$H$26,'Map and Results'!$H29),IF(TowerDistanceMatrix!F11&gt;=('Map and Results'!$G29+'Map and Results'!$G$26),0,'Map and Results'!$G$26^2*ACOS((TowerDistanceMatrix!F11^2+'Map and Results'!$G$26^2-'Map and Results'!$G29^2)/(2*TowerDistanceMatrix!F11*'Map and Results'!$G$26))+'Map and Results'!$G29^2*ACOS((TowerDistanceMatrix!F11^2-'Map and Results'!$G$26^2+'Map and Results'!$G29^2)/(2*TowerDistanceMatrix!F11*'Map and Results'!$G29))-0.5*SQRT((-TowerDistanceMatrix!F11+'Map and Results'!$G$26+'Map and Results'!$G29)*(TowerDistanceMatrix!F11+'Map and Results'!$G$26-'Map and Results'!$G29)*(TowerDistanceMatrix!F11-'Map and Results'!$G$26+'Map and Results'!$G29)*(TowerDistanceMatrix!F11+'Map and Results'!$G$26+'Map and Results'!$G29))))</f>
        <v>0</v>
      </c>
      <c r="G12" s="26">
        <f ca="1">IF(TowerDistanceMatrix!G11&lt;=ABS('Map and Results'!$G$27-'Map and Results'!$G29),MIN('Map and Results'!$H$27,'Map and Results'!$H29),IF(TowerDistanceMatrix!G11&gt;=('Map and Results'!$G29+'Map and Results'!$G$27),0,'Map and Results'!$G$27^2*ACOS((TowerDistanceMatrix!G11^2+'Map and Results'!$G$27^2-'Map and Results'!$G29^2)/(2*TowerDistanceMatrix!G11*'Map and Results'!$G$27))+'Map and Results'!$G29^2*ACOS((TowerDistanceMatrix!G11^2-'Map and Results'!$G$27^2+'Map and Results'!$G29^2)/(2*TowerDistanceMatrix!G11*'Map and Results'!$G29))-0.5*SQRT((-TowerDistanceMatrix!G11+'Map and Results'!$G$27+'Map and Results'!$G29)*(TowerDistanceMatrix!G11+'Map and Results'!$G$27-'Map and Results'!$G29)*(TowerDistanceMatrix!G11-'Map and Results'!$G$27+'Map and Results'!$G29)*(TowerDistanceMatrix!G11+'Map and Results'!$G$27+'Map and Results'!$G29))))</f>
        <v>0</v>
      </c>
      <c r="H12" s="26">
        <f ca="1">IF(TowerDistanceMatrix!H11&lt;=ABS('Map and Results'!$G$28-'Map and Results'!$G29),MIN('Map and Results'!$H$28,'Map and Results'!$H29),IF(TowerDistanceMatrix!H11&gt;=('Map and Results'!$G29+'Map and Results'!$G$28),0,'Map and Results'!$G$28^2*ACOS((TowerDistanceMatrix!H11^2+'Map and Results'!$G$28^2-'Map and Results'!$G29^2)/(2*TowerDistanceMatrix!H11*'Map and Results'!$G$28))+'Map and Results'!$G29^2*ACOS((TowerDistanceMatrix!H11^2-'Map and Results'!$G$28^2+'Map and Results'!$G29^2)/(2*TowerDistanceMatrix!H11*'Map and Results'!$G29))-0.5*SQRT((-TowerDistanceMatrix!H11+'Map and Results'!$G$28+'Map and Results'!$G29)*(TowerDistanceMatrix!H11+'Map and Results'!$G$28-'Map and Results'!$G29)*(TowerDistanceMatrix!H11-'Map and Results'!$G$28+'Map and Results'!$G29)*(TowerDistanceMatrix!H11+'Map and Results'!$G$28+'Map and Results'!$G29))))</f>
        <v>988.13640489627528</v>
      </c>
      <c r="I12">
        <f ca="1">IF(TowerDistanceMatrix!I11&lt;=ABS('Map and Results'!$G$29-'Map and Results'!$G29),MIN('Map and Results'!$H$29,'Map and Results'!$H29),IF(TowerDistanceMatrix!I11&gt;=('Map and Results'!$G29+'Map and Results'!$G$29),0,'Map and Results'!$G$29^2*ACOS((TowerDistanceMatrix!I11^2+'Map and Results'!$G$29^2-'Map and Results'!$G29^2)/(2*TowerDistanceMatrix!I11*'Map and Results'!$G$29))+'Map and Results'!$G29^2*ACOS((TowerDistanceMatrix!I11^2-'Map and Results'!$G$29^2+'Map and Results'!$G29^2)/(2*TowerDistanceMatrix!I11*'Map and Results'!$G29))-0.5*SQRT((-TowerDistanceMatrix!I11+'Map and Results'!$G$29+'Map and Results'!$G29)*(TowerDistanceMatrix!I11+'Map and Results'!$G$29-'Map and Results'!$G29)*(TowerDistanceMatrix!I11-'Map and Results'!$G$29+'Map and Results'!$G29)*(TowerDistanceMatrix!I11+'Map and Results'!$G$29+'Map and Results'!$G29))))</f>
        <v>2827.4333882308138</v>
      </c>
      <c r="J12">
        <f ca="1">IF(TowerDistanceMatrix!J11&lt;=ABS('Map and Results'!$G$30-'Map and Results'!$G29),MIN('Map and Results'!$H$30,'Map and Results'!$H29),IF(TowerDistanceMatrix!J11&gt;=('Map and Results'!$G29+'Map and Results'!$G$30),0,'Map and Results'!$G$30^2*ACOS((TowerDistanceMatrix!J11^2+'Map and Results'!$G$30^2-'Map and Results'!$G29^2)/(2*TowerDistanceMatrix!J11*'Map and Results'!$G$30))+'Map and Results'!$G29^2*ACOS((TowerDistanceMatrix!J11^2-'Map and Results'!$G$30^2+'Map and Results'!$G29^2)/(2*TowerDistanceMatrix!J11*'Map and Results'!$G29))-0.5*SQRT((-TowerDistanceMatrix!J11+'Map and Results'!$G$30+'Map and Results'!$G29)*(TowerDistanceMatrix!J11+'Map and Results'!$G$30-'Map and Results'!$G29)*(TowerDistanceMatrix!J11-'Map and Results'!$G$30+'Map and Results'!$G29)*(TowerDistanceMatrix!J11+'Map and Results'!$G$30+'Map and Results'!$G29))))</f>
        <v>0</v>
      </c>
      <c r="K12" s="26">
        <f ca="1">IF(TowerDistanceMatrix!K11&lt;=ABS('Map and Results'!$G$31-'Map and Results'!$G29),MIN('Map and Results'!$H$31,'Map and Results'!$H29),IF(TowerDistanceMatrix!K11&gt;=('Map and Results'!$G29+'Map and Results'!$G$31),0,'Map and Results'!$G$31^2*ACOS((TowerDistanceMatrix!K11^2+'Map and Results'!$G$31^2-'Map and Results'!$G29^2)/(2*TowerDistanceMatrix!K11*'Map and Results'!$G$31))+'Map and Results'!$G29^2*ACOS((TowerDistanceMatrix!K11^2-'Map and Results'!$G$31^2+'Map and Results'!$G29^2)/(2*TowerDistanceMatrix!K11*'Map and Results'!$G29))-0.5*SQRT((-TowerDistanceMatrix!K11+'Map and Results'!$G$31+'Map and Results'!$G29)*(TowerDistanceMatrix!K11+'Map and Results'!$G$31-'Map and Results'!$G29)*(TowerDistanceMatrix!K11-'Map and Results'!$G$31+'Map and Results'!$G29)*(TowerDistanceMatrix!K11+'Map and Results'!$G$31+'Map and Results'!$G29))))</f>
        <v>0</v>
      </c>
      <c r="L12" s="26">
        <f ca="1">IF(TowerDistanceMatrix!L11&lt;=ABS('Map and Results'!$G$32-'Map and Results'!$G29),MIN('Map and Results'!$H$32,'Map and Results'!$H29),IF(TowerDistanceMatrix!L11&gt;=('Map and Results'!$G29+'Map and Results'!$G$32),0,'Map and Results'!$G$32^2*ACOS((TowerDistanceMatrix!L11^2+'Map and Results'!$G$32^2-'Map and Results'!$G29^2)/(2*TowerDistanceMatrix!L11*'Map and Results'!$G$32))+'Map and Results'!$G29^2*ACOS((TowerDistanceMatrix!L11^2-'Map and Results'!$G$32^2+'Map and Results'!$G29^2)/(2*TowerDistanceMatrix!L11*'Map and Results'!$G29))-0.5*SQRT((-TowerDistanceMatrix!L11+'Map and Results'!$G$32+'Map and Results'!$G29)*(TowerDistanceMatrix!L11+'Map and Results'!$G$32-'Map and Results'!$G29)*(TowerDistanceMatrix!L11-'Map and Results'!$G$32+'Map and Results'!$G29)*(TowerDistanceMatrix!L11+'Map and Results'!$G$32+'Map and Results'!$G29))))</f>
        <v>0</v>
      </c>
      <c r="M12" s="26">
        <f ca="1">IF(TowerDistanceMatrix!M11&lt;=ABS('Map and Results'!$G$33-'Map and Results'!$G29),MIN('Map and Results'!$H$33,'Map and Results'!$H29),IF(TowerDistanceMatrix!M11&gt;=('Map and Results'!$G29+'Map and Results'!$G$33),0,'Map and Results'!$G$33^2*ACOS((TowerDistanceMatrix!M11^2+'Map and Results'!$G$33^2-'Map and Results'!$G29^2)/(2*TowerDistanceMatrix!M11*'Map and Results'!$G$33))+'Map and Results'!$G29^2*ACOS((TowerDistanceMatrix!M11^2-'Map and Results'!$G$33^2+'Map and Results'!$G29^2)/(2*TowerDistanceMatrix!M11*'Map and Results'!$G29))-0.5*SQRT((-TowerDistanceMatrix!M11+'Map and Results'!$G$33+'Map and Results'!$G29)*(TowerDistanceMatrix!M11+'Map and Results'!$G$33-'Map and Results'!$G29)*(TowerDistanceMatrix!M11-'Map and Results'!$G$33+'Map and Results'!$G29)*(TowerDistanceMatrix!M11+'Map and Results'!$G$33+'Map and Results'!$G29))))</f>
        <v>0</v>
      </c>
      <c r="N12" s="26">
        <f ca="1">IF(TowerDistanceMatrix!N11&lt;=ABS('Map and Results'!$G$34-'Map and Results'!$G29),MIN('Map and Results'!$H$34,'Map and Results'!$H29),IF(TowerDistanceMatrix!N11&gt;=('Map and Results'!$G29+'Map and Results'!$G$34),0,'Map and Results'!$G$34^2*ACOS((TowerDistanceMatrix!N11^2+'Map and Results'!$G$34^2-'Map and Results'!$G29^2)/(2*TowerDistanceMatrix!N11*'Map and Results'!$G$34))+'Map and Results'!$G29^2*ACOS((TowerDistanceMatrix!N11^2-'Map and Results'!$G$34^2+'Map and Results'!$G29^2)/(2*TowerDistanceMatrix!N11*'Map and Results'!$G29))-0.5*SQRT((-TowerDistanceMatrix!N11+'Map and Results'!$G$34+'Map and Results'!$G29)*(TowerDistanceMatrix!N11+'Map and Results'!$G$34-'Map and Results'!$G29)*(TowerDistanceMatrix!N11-'Map and Results'!$G$34+'Map and Results'!$G29)*(TowerDistanceMatrix!N11+'Map and Results'!$G$34+'Map and Results'!$G29))))</f>
        <v>0</v>
      </c>
      <c r="O12" s="26">
        <f ca="1">IF(TowerDistanceMatrix!O11&lt;=ABS('Map and Results'!$G$35-'Map and Results'!$G29),MIN('Map and Results'!$H$35,'Map and Results'!$H29),IF(TowerDistanceMatrix!O11&gt;=('Map and Results'!$G29+'Map and Results'!$G$35),0,'Map and Results'!$G$35^2*ACOS((TowerDistanceMatrix!O11^2+'Map and Results'!$G$35^2-'Map and Results'!$G29^2)/(2*TowerDistanceMatrix!O11*'Map and Results'!$G$35))+'Map and Results'!$G29^2*ACOS((TowerDistanceMatrix!O11^2-'Map and Results'!$G$35^2+'Map and Results'!$G29^2)/(2*TowerDistanceMatrix!O11*'Map and Results'!$G29))-0.5*SQRT((-TowerDistanceMatrix!O11+'Map and Results'!$G$35+'Map and Results'!$G29)*(TowerDistanceMatrix!O11+'Map and Results'!$G$35-'Map and Results'!$G29)*(TowerDistanceMatrix!O11-'Map and Results'!$G$35+'Map and Results'!$G29)*(TowerDistanceMatrix!O11+'Map and Results'!$G$35+'Map and Results'!$G29))))</f>
        <v>0</v>
      </c>
      <c r="P12" s="26">
        <f ca="1">IF(TowerDistanceMatrix!P11&lt;=ABS('Map and Results'!$G$36-'Map and Results'!$G29),MIN('Map and Results'!$H$36,'Map and Results'!$H29),IF(TowerDistanceMatrix!P11&gt;=('Map and Results'!$G29+'Map and Results'!$G$36),0,'Map and Results'!$G$36^2*ACOS((TowerDistanceMatrix!P11^2+'Map and Results'!$G$36^2-'Map and Results'!$G29^2)/(2*TowerDistanceMatrix!P11*'Map and Results'!$G$36))+'Map and Results'!$G29^2*ACOS((TowerDistanceMatrix!P11^2-'Map and Results'!$G$36^2+'Map and Results'!$G29^2)/(2*TowerDistanceMatrix!P11*'Map and Results'!$G29))-0.5*SQRT((-TowerDistanceMatrix!P11+'Map and Results'!$G$36+'Map and Results'!$G29)*(TowerDistanceMatrix!P11+'Map and Results'!$G$36-'Map and Results'!$G29)*(TowerDistanceMatrix!P11-'Map and Results'!$G$36+'Map and Results'!$G29)*(TowerDistanceMatrix!P11+'Map and Results'!$G$36+'Map and Results'!$G29))))</f>
        <v>0</v>
      </c>
      <c r="Q12" s="26">
        <f ca="1">IF(TowerDistanceMatrix!Q11&lt;=ABS('Map and Results'!$G$37-'Map and Results'!$G29),MIN('Map and Results'!$H$37,'Map and Results'!$H29),IF(TowerDistanceMatrix!Q11&gt;=('Map and Results'!$G29+'Map and Results'!$G$37),0,'Map and Results'!$G$37^2*ACOS((TowerDistanceMatrix!Q11^2+'Map and Results'!$G$37^2-'Map and Results'!$G29^2)/(2*TowerDistanceMatrix!Q11*'Map and Results'!$G$37))+'Map and Results'!$G29^2*ACOS((TowerDistanceMatrix!Q11^2-'Map and Results'!$G$37^2+'Map and Results'!$G29^2)/(2*TowerDistanceMatrix!Q11*'Map and Results'!$G29))-0.5*SQRT((-TowerDistanceMatrix!Q11+'Map and Results'!$G$37+'Map and Results'!$G29)*(TowerDistanceMatrix!Q11+'Map and Results'!$G$37-'Map and Results'!$G29)*(TowerDistanceMatrix!Q11-'Map and Results'!$G$37+'Map and Results'!$G29)*(TowerDistanceMatrix!Q11+'Map and Results'!$G$37+'Map and Results'!$G29))))</f>
        <v>0</v>
      </c>
      <c r="R12" s="26">
        <f ca="1">IF(TowerDistanceMatrix!R11&lt;=ABS('Map and Results'!$G$38-'Map and Results'!$G29),MIN('Map and Results'!$H$38,'Map and Results'!$H29),IF(TowerDistanceMatrix!R11&gt;=('Map and Results'!$G29+'Map and Results'!$G$38),0,'Map and Results'!$G$38^2*ACOS((TowerDistanceMatrix!R11^2+'Map and Results'!$G$38^2-'Map and Results'!$G29^2)/(2*TowerDistanceMatrix!R11*'Map and Results'!$G$38))+'Map and Results'!$G29^2*ACOS((TowerDistanceMatrix!R11^2-'Map and Results'!$G$38^2+'Map and Results'!$G29^2)/(2*TowerDistanceMatrix!R11*'Map and Results'!$G29))-0.5*SQRT((-TowerDistanceMatrix!R11+'Map and Results'!$G$38+'Map and Results'!$G29)*(TowerDistanceMatrix!R11+'Map and Results'!$G$38-'Map and Results'!$G29)*(TowerDistanceMatrix!R11-'Map and Results'!$G$38+'Map and Results'!$G29)*(TowerDistanceMatrix!R11+'Map and Results'!$G$38+'Map and Results'!$G29))))</f>
        <v>0</v>
      </c>
      <c r="S12" s="26">
        <f ca="1">IF(TowerDistanceMatrix!S11&lt;=ABS('Map and Results'!$G$39-'Map and Results'!$G29),MIN('Map and Results'!$H$39,'Map and Results'!$H29),IF(TowerDistanceMatrix!S11&gt;=('Map and Results'!$G29+'Map and Results'!$G$39),0,'Map and Results'!$G$39^2*ACOS((TowerDistanceMatrix!S11^2+'Map and Results'!$G$39^2-'Map and Results'!$G29^2)/(2*TowerDistanceMatrix!S11*'Map and Results'!$G$39))+'Map and Results'!$G29^2*ACOS((TowerDistanceMatrix!S11^2-'Map and Results'!$G$39^2+'Map and Results'!$G29^2)/(2*TowerDistanceMatrix!S11*'Map and Results'!$G29))-0.5*SQRT((-TowerDistanceMatrix!S11+'Map and Results'!$G$39+'Map and Results'!$G29)*(TowerDistanceMatrix!S11+'Map and Results'!$G$39-'Map and Results'!$G29)*(TowerDistanceMatrix!S11-'Map and Results'!$G$39+'Map and Results'!$G29)*(TowerDistanceMatrix!S11+'Map and Results'!$G$39+'Map and Results'!$G29))))</f>
        <v>0</v>
      </c>
      <c r="T12" s="26">
        <f ca="1">IF(TowerDistanceMatrix!T11&lt;=ABS('Map and Results'!$G$40-'Map and Results'!$G29),MIN('Map and Results'!$H$40,'Map and Results'!$H29),IF(TowerDistanceMatrix!T11&gt;=('Map and Results'!$G29+'Map and Results'!$G$40),0,'Map and Results'!$G$40^2*ACOS((TowerDistanceMatrix!T11^2+'Map and Results'!$G$40^2-'Map and Results'!$G29^2)/(2*TowerDistanceMatrix!T11*'Map and Results'!$G$40))+'Map and Results'!$G29^2*ACOS((TowerDistanceMatrix!T11^2-'Map and Results'!$G$40^2+'Map and Results'!$G29^2)/(2*TowerDistanceMatrix!T11*'Map and Results'!$G29))-0.5*SQRT((-TowerDistanceMatrix!T11+'Map and Results'!$G$40+'Map and Results'!$G29)*(TowerDistanceMatrix!T11+'Map and Results'!$G$40-'Map and Results'!$G29)*(TowerDistanceMatrix!T11-'Map and Results'!$G$40+'Map and Results'!$G29)*(TowerDistanceMatrix!T11+'Map and Results'!$G$40+'Map and Results'!$G29))))</f>
        <v>0</v>
      </c>
      <c r="U12" s="26">
        <f ca="1">IF(TowerDistanceMatrix!U11&lt;=ABS('Map and Results'!$G$41-'Map and Results'!$G29),MIN('Map and Results'!$H$41,'Map and Results'!$H29),IF(TowerDistanceMatrix!U11&gt;=('Map and Results'!$G29+'Map and Results'!$G$41),0,'Map and Results'!$G$41^2*ACOS((TowerDistanceMatrix!U11^2+'Map and Results'!$G$41^2-'Map and Results'!$G29^2)/(2*TowerDistanceMatrix!U11*'Map and Results'!$G$41))+'Map and Results'!$G29^2*ACOS((TowerDistanceMatrix!U11^2-'Map and Results'!$G$41^2+'Map and Results'!$G29^2)/(2*TowerDistanceMatrix!U11*'Map and Results'!$G29))-0.5*SQRT((-TowerDistanceMatrix!U11+'Map and Results'!$G$41+'Map and Results'!$G29)*(TowerDistanceMatrix!U11+'Map and Results'!$G$41-'Map and Results'!$G29)*(TowerDistanceMatrix!U11-'Map and Results'!$G$41+'Map and Results'!$G29)*(TowerDistanceMatrix!U11+'Map and Results'!$G$41+'Map and Results'!$G29))))</f>
        <v>0</v>
      </c>
      <c r="V12" s="26">
        <f ca="1">IF(TowerDistanceMatrix!V11&lt;=ABS('Map and Results'!$G$42-'Map and Results'!$G29),MIN('Map and Results'!$H$42,'Map and Results'!$H29),IF(TowerDistanceMatrix!V11&gt;=('Map and Results'!$G29+'Map and Results'!$G$42),0,'Map and Results'!$G$42^2*ACOS((TowerDistanceMatrix!V11^2+'Map and Results'!$G$42^2-'Map and Results'!$G29^2)/(2*TowerDistanceMatrix!V11*'Map and Results'!$G$42))+'Map and Results'!$G29^2*ACOS((TowerDistanceMatrix!V11^2-'Map and Results'!$G$42^2+'Map and Results'!$G29^2)/(2*TowerDistanceMatrix!V11*'Map and Results'!$G29))-0.5*SQRT((-TowerDistanceMatrix!V11+'Map and Results'!$G$42+'Map and Results'!$G29)*(TowerDistanceMatrix!V11+'Map and Results'!$G$42-'Map and Results'!$G29)*(TowerDistanceMatrix!V11-'Map and Results'!$G$42+'Map and Results'!$G29)*(TowerDistanceMatrix!V11+'Map and Results'!$G$42+'Map and Results'!$G29))))</f>
        <v>0</v>
      </c>
      <c r="W12" s="26">
        <f ca="1">IF(TowerDistanceMatrix!W11&lt;=ABS('Map and Results'!$G$43-'Map and Results'!$G29),MIN('Map and Results'!$H$43,'Map and Results'!$H29),IF(TowerDistanceMatrix!W11&gt;=('Map and Results'!$G29+'Map and Results'!$G$43),0,'Map and Results'!$G$43^2*ACOS((TowerDistanceMatrix!W11^2+'Map and Results'!$G$43^2-'Map and Results'!$G29^2)/(2*TowerDistanceMatrix!W11*'Map and Results'!$G$43))+'Map and Results'!$G29^2*ACOS((TowerDistanceMatrix!W11^2-'Map and Results'!$G$43^2+'Map and Results'!$G29^2)/(2*TowerDistanceMatrix!W11*'Map and Results'!$G29))-0.5*SQRT((-TowerDistanceMatrix!W11+'Map and Results'!$G$43+'Map and Results'!$G29)*(TowerDistanceMatrix!W11+'Map and Results'!$G$43-'Map and Results'!$G29)*(TowerDistanceMatrix!W11-'Map and Results'!$G$43+'Map and Results'!$G29)*(TowerDistanceMatrix!W11+'Map and Results'!$G$43+'Map and Results'!$G29))))</f>
        <v>0</v>
      </c>
      <c r="X12" s="26">
        <f ca="1">IF(TowerDistanceMatrix!X11&lt;=ABS('Map and Results'!$G$44-'Map and Results'!$G29),MIN('Map and Results'!$H$44,'Map and Results'!$H29),IF(TowerDistanceMatrix!X11&gt;=('Map and Results'!$G29+'Map and Results'!$G$44),0,'Map and Results'!$G$44^2*ACOS((TowerDistanceMatrix!X11^2+'Map and Results'!$G$44^2-'Map and Results'!$G29^2)/(2*TowerDistanceMatrix!X11*'Map and Results'!$G$44))+'Map and Results'!$G29^2*ACOS((TowerDistanceMatrix!X11^2-'Map and Results'!$G$44^2+'Map and Results'!$G29^2)/(2*TowerDistanceMatrix!X11*'Map and Results'!$G29))-0.5*SQRT((-TowerDistanceMatrix!X11+'Map and Results'!$G$44+'Map and Results'!$G29)*(TowerDistanceMatrix!X11+'Map and Results'!$G$44-'Map and Results'!$G29)*(TowerDistanceMatrix!X11-'Map and Results'!$G$44+'Map and Results'!$G29)*(TowerDistanceMatrix!X11+'Map and Results'!$G$44+'Map and Results'!$G29))))</f>
        <v>0</v>
      </c>
      <c r="Y12" s="26">
        <f ca="1">IF(TowerDistanceMatrix!Y11&lt;=ABS('Map and Results'!$G$45-'Map and Results'!$G29),MIN('Map and Results'!$H$45,'Map and Results'!$H29),IF(TowerDistanceMatrix!Y11&gt;=('Map and Results'!$G29+'Map and Results'!$G$45),0,'Map and Results'!$G$45^2*ACOS((TowerDistanceMatrix!Y11^2+'Map and Results'!$G$45^2-'Map and Results'!$G29^2)/(2*TowerDistanceMatrix!Y11*'Map and Results'!$G$45))+'Map and Results'!$G29^2*ACOS((TowerDistanceMatrix!Y11^2-'Map and Results'!$G$45^2+'Map and Results'!$G29^2)/(2*TowerDistanceMatrix!Y11*'Map and Results'!$G29))-0.5*SQRT((-TowerDistanceMatrix!Y11+'Map and Results'!$G$45+'Map and Results'!$G29)*(TowerDistanceMatrix!Y11+'Map and Results'!$G$45-'Map and Results'!$G29)*(TowerDistanceMatrix!Y11-'Map and Results'!$G$45+'Map and Results'!$G29)*(TowerDistanceMatrix!Y11+'Map and Results'!$G$45+'Map and Results'!$G29))))</f>
        <v>0</v>
      </c>
      <c r="Z12" s="26">
        <f ca="1">IF(TowerDistanceMatrix!Z11&lt;=ABS('Map and Results'!$G$46-'Map and Results'!$G29),MIN('Map and Results'!$H$46,'Map and Results'!$H29),IF(TowerDistanceMatrix!Z11&gt;=('Map and Results'!$G29+'Map and Results'!$G$46),0,'Map and Results'!$G$46^2*ACOS((TowerDistanceMatrix!Z11^2+'Map and Results'!$G$46^2-'Map and Results'!$G29^2)/(2*TowerDistanceMatrix!Z11*'Map and Results'!$G$46))+'Map and Results'!$G29^2*ACOS((TowerDistanceMatrix!Z11^2-'Map and Results'!$G$46^2+'Map and Results'!$G29^2)/(2*TowerDistanceMatrix!Z11*'Map and Results'!$G29))-0.5*SQRT((-TowerDistanceMatrix!Z11+'Map and Results'!$G$46+'Map and Results'!$G29)*(TowerDistanceMatrix!Z11+'Map and Results'!$G$46-'Map and Results'!$G29)*(TowerDistanceMatrix!Z11-'Map and Results'!$G$46+'Map and Results'!$G29)*(TowerDistanceMatrix!Z11+'Map and Results'!$G$46+'Map and Results'!$G29))))</f>
        <v>0</v>
      </c>
      <c r="AA12" s="26">
        <f ca="1">IF(TowerDistanceMatrix!AA11&lt;=ABS('Map and Results'!$G$47-'Map and Results'!$G29),MIN('Map and Results'!$H$47,'Map and Results'!$H29),IF(TowerDistanceMatrix!AA11&gt;=('Map and Results'!$G29+'Map and Results'!$G$47),0,'Map and Results'!$G$47^2*ACOS((TowerDistanceMatrix!AA11^2+'Map and Results'!$G$47^2-'Map and Results'!$G29^2)/(2*TowerDistanceMatrix!AA11*'Map and Results'!$G$47))+'Map and Results'!$G29^2*ACOS((TowerDistanceMatrix!AA11^2-'Map and Results'!$G$47^2+'Map and Results'!$G29^2)/(2*TowerDistanceMatrix!AA11*'Map and Results'!$G29))-0.5*SQRT((-TowerDistanceMatrix!AA11+'Map and Results'!$G$47+'Map and Results'!$G29)*(TowerDistanceMatrix!AA11+'Map and Results'!$G$47-'Map and Results'!$G29)*(TowerDistanceMatrix!AA11-'Map and Results'!$G$47+'Map and Results'!$G29)*(TowerDistanceMatrix!AA11+'Map and Results'!$G$47+'Map and Results'!$G29))))</f>
        <v>0</v>
      </c>
      <c r="AB12" s="26">
        <f ca="1">IF(TowerDistanceMatrix!AB11&lt;=ABS('Map and Results'!$G$48-'Map and Results'!$G29),MIN('Map and Results'!$H$48,'Map and Results'!$H29),IF(TowerDistanceMatrix!AB11&gt;=('Map and Results'!$G29+'Map and Results'!$G$48),0,'Map and Results'!$G$48^2*ACOS((TowerDistanceMatrix!AB11^2+'Map and Results'!$G$48^2-'Map and Results'!$G29^2)/(2*TowerDistanceMatrix!AB11*'Map and Results'!$G$48))+'Map and Results'!$G29^2*ACOS((TowerDistanceMatrix!AB11^2-'Map and Results'!$G$48^2+'Map and Results'!$G29^2)/(2*TowerDistanceMatrix!AB11*'Map and Results'!$G29))-0.5*SQRT((-TowerDistanceMatrix!AB11+'Map and Results'!$G$48+'Map and Results'!$G29)*(TowerDistanceMatrix!AB11+'Map and Results'!$G$48-'Map and Results'!$G29)*(TowerDistanceMatrix!AB11-'Map and Results'!$G$48+'Map and Results'!$G29)*(TowerDistanceMatrix!AB11+'Map and Results'!$G$48+'Map and Results'!$G29))))</f>
        <v>0</v>
      </c>
      <c r="AC12" s="26">
        <f ca="1">IF(TowerDistanceMatrix!AC11&lt;=ABS('Map and Results'!$G$49-'Map and Results'!$G29),MIN('Map and Results'!$H$49,'Map and Results'!$H29),IF(TowerDistanceMatrix!AC11&gt;=('Map and Results'!$G29+'Map and Results'!$G$49),0,'Map and Results'!$G$49^2*ACOS((TowerDistanceMatrix!AC11^2+'Map and Results'!$G$49^2-'Map and Results'!$G29^2)/(2*TowerDistanceMatrix!AC11*'Map and Results'!$G$49))+'Map and Results'!$G29^2*ACOS((TowerDistanceMatrix!AC11^2-'Map and Results'!$G$49^2+'Map and Results'!$G29^2)/(2*TowerDistanceMatrix!AC11*'Map and Results'!$G29))-0.5*SQRT((-TowerDistanceMatrix!AC11+'Map and Results'!$G$49+'Map and Results'!$G29)*(TowerDistanceMatrix!AC11+'Map and Results'!$G$49-'Map and Results'!$G29)*(TowerDistanceMatrix!AC11-'Map and Results'!$G$49+'Map and Results'!$G29)*(TowerDistanceMatrix!AC11+'Map and Results'!$G$49+'Map and Results'!$G29))))</f>
        <v>0</v>
      </c>
      <c r="AD12" s="26">
        <f ca="1">IF(TowerDistanceMatrix!AD11&lt;=ABS('Map and Results'!$G$50-'Map and Results'!$G29),MIN('Map and Results'!$H$50,'Map and Results'!$H29),IF(TowerDistanceMatrix!AD11&gt;=('Map and Results'!$G29+'Map and Results'!$G$50),0,'Map and Results'!$G$50^2*ACOS((TowerDistanceMatrix!AD11^2+'Map and Results'!$G$50^2-'Map and Results'!$G29^2)/(2*TowerDistanceMatrix!AD11*'Map and Results'!$G$50))+'Map and Results'!$G29^2*ACOS((TowerDistanceMatrix!AD11^2-'Map and Results'!$G$50^2+'Map and Results'!$G29^2)/(2*TowerDistanceMatrix!AD11*'Map and Results'!$G29))-0.5*SQRT((-TowerDistanceMatrix!AD11+'Map and Results'!$G$50+'Map and Results'!$G29)*(TowerDistanceMatrix!AD11+'Map and Results'!$G$50-'Map and Results'!$G29)*(TowerDistanceMatrix!AD11-'Map and Results'!$G$50+'Map and Results'!$G29)*(TowerDistanceMatrix!AD11+'Map and Results'!$G$50+'Map and Results'!$G29))))</f>
        <v>0</v>
      </c>
      <c r="AE12" s="26">
        <f ca="1">IF(TowerDistanceMatrix!AE11&lt;=ABS('Map and Results'!$G$51-'Map and Results'!$G29),MIN('Map and Results'!$H$51,'Map and Results'!$H29),IF(TowerDistanceMatrix!AE11&gt;=('Map and Results'!$G29+'Map and Results'!$G$51),0,'Map and Results'!$G$51^2*ACOS((TowerDistanceMatrix!AE11^2+'Map and Results'!$G$51^2-'Map and Results'!$G29^2)/(2*TowerDistanceMatrix!AE11*'Map and Results'!$G$51))+'Map and Results'!$G29^2*ACOS((TowerDistanceMatrix!AE11^2-'Map and Results'!$G$51^2+'Map and Results'!$G29^2)/(2*TowerDistanceMatrix!AE11*'Map and Results'!$G29))-0.5*SQRT((-TowerDistanceMatrix!AE11+'Map and Results'!$G$51+'Map and Results'!$G29)*(TowerDistanceMatrix!AE11+'Map and Results'!$G$51-'Map and Results'!$G29)*(TowerDistanceMatrix!AE11-'Map and Results'!$G$51+'Map and Results'!$G29)*(TowerDistanceMatrix!AE11+'Map and Results'!$G$51+'Map and Results'!$G29))))</f>
        <v>0</v>
      </c>
      <c r="AF12" s="26">
        <f ca="1">IF(TowerDistanceMatrix!AF11&lt;=ABS('Map and Results'!$G$52-'Map and Results'!$G29),MIN('Map and Results'!$H$52,'Map and Results'!$H29),IF(TowerDistanceMatrix!AF11&gt;=('Map and Results'!$G29+'Map and Results'!$G$52),0,'Map and Results'!$G$52^2*ACOS((TowerDistanceMatrix!AF11^2+'Map and Results'!$G$52^2-'Map and Results'!$G29^2)/(2*TowerDistanceMatrix!AF11*'Map and Results'!$G$52))+'Map and Results'!$G29^2*ACOS((TowerDistanceMatrix!AF11^2-'Map and Results'!$G$52^2+'Map and Results'!$G29^2)/(2*TowerDistanceMatrix!AF11*'Map and Results'!$G29))-0.5*SQRT((-TowerDistanceMatrix!AF11+'Map and Results'!$G$52+'Map and Results'!$G29)*(TowerDistanceMatrix!AF11+'Map and Results'!$G$52-'Map and Results'!$G29)*(TowerDistanceMatrix!AF11-'Map and Results'!$G$52+'Map and Results'!$G29)*(TowerDistanceMatrix!AF11+'Map and Results'!$G$52+'Map and Results'!$G29))))</f>
        <v>0</v>
      </c>
      <c r="AG12" s="26">
        <f ca="1">IF(TowerDistanceMatrix!AG11&lt;=ABS('Map and Results'!$G$53-'Map and Results'!$G29),MIN('Map and Results'!$H$53,'Map and Results'!$H29),IF(TowerDistanceMatrix!AG11&gt;=('Map and Results'!$G29+'Map and Results'!$G$53),0,'Map and Results'!$G$53^2*ACOS((TowerDistanceMatrix!AG11^2+'Map and Results'!$G$53^2-'Map and Results'!$G29^2)/(2*TowerDistanceMatrix!AG11*'Map and Results'!$G$53))+'Map and Results'!$G29^2*ACOS((TowerDistanceMatrix!AG11^2-'Map and Results'!$G$53^2+'Map and Results'!$G29^2)/(2*TowerDistanceMatrix!AG11*'Map and Results'!$G29))-0.5*SQRT((-TowerDistanceMatrix!AG11+'Map and Results'!$G$53+'Map and Results'!$G29)*(TowerDistanceMatrix!AG11+'Map and Results'!$G$53-'Map and Results'!$G29)*(TowerDistanceMatrix!AG11-'Map and Results'!$G$53+'Map and Results'!$G29)*(TowerDistanceMatrix!AG11+'Map and Results'!$G$53+'Map and Results'!$G29))))</f>
        <v>0</v>
      </c>
      <c r="AH12" s="26">
        <f ca="1">IF(TowerDistanceMatrix!AH11&lt;=ABS('Map and Results'!$G$54-'Map and Results'!$G29),MIN('Map and Results'!$H$54,'Map and Results'!$H29),IF(TowerDistanceMatrix!AH11&gt;=('Map and Results'!$G29+'Map and Results'!$G$54),0,'Map and Results'!$G$54^2*ACOS((TowerDistanceMatrix!AH11^2+'Map and Results'!$G$54^2-'Map and Results'!$G29^2)/(2*TowerDistanceMatrix!AH11*'Map and Results'!$G$54))+'Map and Results'!$G29^2*ACOS((TowerDistanceMatrix!AH11^2-'Map and Results'!$G$54^2+'Map and Results'!$G29^2)/(2*TowerDistanceMatrix!AH11*'Map and Results'!$G29))-0.5*SQRT((-TowerDistanceMatrix!AH11+'Map and Results'!$G$54+'Map and Results'!$G29)*(TowerDistanceMatrix!AH11+'Map and Results'!$G$54-'Map and Results'!$G29)*(TowerDistanceMatrix!AH11-'Map and Results'!$G$54+'Map and Results'!$G29)*(TowerDistanceMatrix!AH11+'Map and Results'!$G$54+'Map and Results'!$G29))))</f>
        <v>0</v>
      </c>
      <c r="AI12" s="26">
        <f ca="1">IF(TowerDistanceMatrix!AI11&lt;=ABS('Map and Results'!$G$55-'Map and Results'!$G29),MIN('Map and Results'!$H$55,'Map and Results'!$H29),IF(TowerDistanceMatrix!AI11&gt;=('Map and Results'!$G29+'Map and Results'!$G$55),0,'Map and Results'!$G$55^2*ACOS((TowerDistanceMatrix!AI11^2+'Map and Results'!$G$55^2-'Map and Results'!$G29^2)/(2*TowerDistanceMatrix!AI11*'Map and Results'!$G$55))+'Map and Results'!$G29^2*ACOS((TowerDistanceMatrix!AI11^2-'Map and Results'!$G$55^2+'Map and Results'!$G29^2)/(2*TowerDistanceMatrix!AI11*'Map and Results'!$G29))-0.5*SQRT((-TowerDistanceMatrix!AI11+'Map and Results'!$G$55+'Map and Results'!$G29)*(TowerDistanceMatrix!AI11+'Map and Results'!$G$55-'Map and Results'!$G29)*(TowerDistanceMatrix!AI11-'Map and Results'!$G$55+'Map and Results'!$G29)*(TowerDistanceMatrix!AI11+'Map and Results'!$G$55+'Map and Results'!$G29))))</f>
        <v>0</v>
      </c>
      <c r="AJ12" s="26">
        <f ca="1">IF(TowerDistanceMatrix!AJ11&lt;=ABS('Map and Results'!$G$56-'Map and Results'!$G29),MIN('Map and Results'!$H$56,'Map and Results'!$H29),IF(TowerDistanceMatrix!AJ11&gt;=('Map and Results'!$G29+'Map and Results'!$G$56),0,'Map and Results'!$G$56^2*ACOS((TowerDistanceMatrix!AJ11^2+'Map and Results'!$G$56^2-'Map and Results'!$G29^2)/(2*TowerDistanceMatrix!AJ11*'Map and Results'!$G$56))+'Map and Results'!$G29^2*ACOS((TowerDistanceMatrix!AJ11^2-'Map and Results'!$G$56^2+'Map and Results'!$G29^2)/(2*TowerDistanceMatrix!AJ11*'Map and Results'!$G29))-0.5*SQRT((-TowerDistanceMatrix!AJ11+'Map and Results'!$G$56+'Map and Results'!$G29)*(TowerDistanceMatrix!AJ11+'Map and Results'!$G$56-'Map and Results'!$G29)*(TowerDistanceMatrix!AJ11-'Map and Results'!$G$56+'Map and Results'!$G29)*(TowerDistanceMatrix!AJ11+'Map and Results'!$G$56+'Map and Results'!$G29))))</f>
        <v>0</v>
      </c>
      <c r="AK12" s="26">
        <f ca="1">IF(TowerDistanceMatrix!AK11&lt;=ABS('Map and Results'!$G$57-'Map and Results'!$G29),MIN('Map and Results'!$H$57,'Map and Results'!$H29),IF(TowerDistanceMatrix!AK11&gt;=('Map and Results'!$G29+'Map and Results'!$G$57),0,'Map and Results'!$G$57^2*ACOS((TowerDistanceMatrix!AK11^2+'Map and Results'!$G$57^2-'Map and Results'!$G29^2)/(2*TowerDistanceMatrix!AK11*'Map and Results'!$G$57))+'Map and Results'!$G29^2*ACOS((TowerDistanceMatrix!AK11^2-'Map and Results'!$G$57^2+'Map and Results'!$G29^2)/(2*TowerDistanceMatrix!AK11*'Map and Results'!$G29))-0.5*SQRT((-TowerDistanceMatrix!AK11+'Map and Results'!$G$57+'Map and Results'!$G29)*(TowerDistanceMatrix!AK11+'Map and Results'!$G$57-'Map and Results'!$G29)*(TowerDistanceMatrix!AK11-'Map and Results'!$G$57+'Map and Results'!$G29)*(TowerDistanceMatrix!AK11+'Map and Results'!$G$57+'Map and Results'!$G29))))</f>
        <v>0</v>
      </c>
      <c r="AL12" s="26">
        <f ca="1">IF(TowerDistanceMatrix!AL11&lt;=ABS('Map and Results'!$G$58-'Map and Results'!$G29),MIN('Map and Results'!$H$58,'Map and Results'!$H29),IF(TowerDistanceMatrix!AL11&gt;=('Map and Results'!$G29+'Map and Results'!$G$58),0,'Map and Results'!$G$58^2*ACOS((TowerDistanceMatrix!AL11^2+'Map and Results'!$G$58^2-'Map and Results'!$G29^2)/(2*TowerDistanceMatrix!AL11*'Map and Results'!$G$58))+'Map and Results'!$G29^2*ACOS((TowerDistanceMatrix!AL11^2-'Map and Results'!$G$58^2+'Map and Results'!$G29^2)/(2*TowerDistanceMatrix!AL11*'Map and Results'!$G29))-0.5*SQRT((-TowerDistanceMatrix!AL11+'Map and Results'!$G$58+'Map and Results'!$G29)*(TowerDistanceMatrix!AL11+'Map and Results'!$G$58-'Map and Results'!$G29)*(TowerDistanceMatrix!AL11-'Map and Results'!$G$58+'Map and Results'!$G29)*(TowerDistanceMatrix!AL11+'Map and Results'!$G$58+'Map and Results'!$G29))))</f>
        <v>0</v>
      </c>
      <c r="AM12" s="26">
        <f ca="1">IF(TowerDistanceMatrix!AM11&lt;=ABS('Map and Results'!$G$59-'Map and Results'!$G29),MIN('Map and Results'!$H$59,'Map and Results'!$H29),IF(TowerDistanceMatrix!AM11&gt;=('Map and Results'!$G29+'Map and Results'!$G$59),0,'Map and Results'!$G$59^2*ACOS((TowerDistanceMatrix!AM11^2+'Map and Results'!$G$59^2-'Map and Results'!$G29^2)/(2*TowerDistanceMatrix!AM11*'Map and Results'!$G$59))+'Map and Results'!$G29^2*ACOS((TowerDistanceMatrix!AM11^2-'Map and Results'!$G$59^2+'Map and Results'!$G29^2)/(2*TowerDistanceMatrix!AM11*'Map and Results'!$G29))-0.5*SQRT((-TowerDistanceMatrix!AM11+'Map and Results'!$G$59+'Map and Results'!$G29)*(TowerDistanceMatrix!AM11+'Map and Results'!$G$59-'Map and Results'!$G29)*(TowerDistanceMatrix!AM11-'Map and Results'!$G$59+'Map and Results'!$G29)*(TowerDistanceMatrix!AM11+'Map and Results'!$G$59+'Map and Results'!$G29))))</f>
        <v>0</v>
      </c>
      <c r="AN12" s="26">
        <f ca="1">IF(TowerDistanceMatrix!AN11&lt;=ABS('Map and Results'!$G$60-'Map and Results'!$G29),MIN('Map and Results'!$H$60,'Map and Results'!$H29),IF(TowerDistanceMatrix!AN11&gt;=('Map and Results'!$G29+'Map and Results'!$G$60),0,'Map and Results'!$G$60^2*ACOS((TowerDistanceMatrix!AN11^2+'Map and Results'!$G$60^2-'Map and Results'!$G29^2)/(2*TowerDistanceMatrix!AN11*'Map and Results'!$G$60))+'Map and Results'!$G29^2*ACOS((TowerDistanceMatrix!AN11^2-'Map and Results'!$G$60^2+'Map and Results'!$G29^2)/(2*TowerDistanceMatrix!AN11*'Map and Results'!$G29))-0.5*SQRT((-TowerDistanceMatrix!AN11+'Map and Results'!$G$60+'Map and Results'!$G29)*(TowerDistanceMatrix!AN11+'Map and Results'!$G$60-'Map and Results'!$G29)*(TowerDistanceMatrix!AN11-'Map and Results'!$G$60+'Map and Results'!$G29)*(TowerDistanceMatrix!AN11+'Map and Results'!$G$60+'Map and Results'!$G29))))</f>
        <v>0</v>
      </c>
      <c r="AO12" s="26">
        <f ca="1">IF(TowerDistanceMatrix!AO11&lt;=ABS('Map and Results'!$G$61-'Map and Results'!$G29),MIN('Map and Results'!$H$61,'Map and Results'!$H29),IF(TowerDistanceMatrix!AO11&gt;=('Map and Results'!$G29+'Map and Results'!$G$61),0,'Map and Results'!$G$61^2*ACOS((TowerDistanceMatrix!AO11^2+'Map and Results'!$G$61^2-'Map and Results'!$G29^2)/(2*TowerDistanceMatrix!AO11*'Map and Results'!$G$61))+'Map and Results'!$G29^2*ACOS((TowerDistanceMatrix!AO11^2-'Map and Results'!$G$61^2+'Map and Results'!$G29^2)/(2*TowerDistanceMatrix!AO11*'Map and Results'!$G29))-0.5*SQRT((-TowerDistanceMatrix!AO11+'Map and Results'!$G$61+'Map and Results'!$G29)*(TowerDistanceMatrix!AO11+'Map and Results'!$G$61-'Map and Results'!$G29)*(TowerDistanceMatrix!AO11-'Map and Results'!$G$61+'Map and Results'!$G29)*(TowerDistanceMatrix!AO11+'Map and Results'!$G$61+'Map and Results'!$G29))))</f>
        <v>0</v>
      </c>
      <c r="AP12" s="26">
        <f ca="1">IF(TowerDistanceMatrix!AP11&lt;=ABS('Map and Results'!$G$62-'Map and Results'!$G29),MIN('Map and Results'!$H$62,'Map and Results'!$H29),IF(TowerDistanceMatrix!AP11&gt;=('Map and Results'!$G29+'Map and Results'!$G$62),0,'Map and Results'!$G$62^2*ACOS((TowerDistanceMatrix!AP11^2+'Map and Results'!$G$62^2-'Map and Results'!$G29^2)/(2*TowerDistanceMatrix!AP11*'Map and Results'!$G$62))+'Map and Results'!$G29^2*ACOS((TowerDistanceMatrix!AP11^2-'Map and Results'!$G$62^2+'Map and Results'!$G29^2)/(2*TowerDistanceMatrix!AP11*'Map and Results'!$G29))-0.5*SQRT((-TowerDistanceMatrix!AP11+'Map and Results'!$G$62+'Map and Results'!$G29)*(TowerDistanceMatrix!AP11+'Map and Results'!$G$62-'Map and Results'!$G29)*(TowerDistanceMatrix!AP11-'Map and Results'!$G$62+'Map and Results'!$G29)*(TowerDistanceMatrix!AP11+'Map and Results'!$G$62+'Map and Results'!$G29))))</f>
        <v>0</v>
      </c>
      <c r="AQ12" s="26">
        <f ca="1">IF(TowerDistanceMatrix!AQ11&lt;=ABS('Map and Results'!$G$63-'Map and Results'!$G29),MIN('Map and Results'!$H$63,'Map and Results'!$H29),IF(TowerDistanceMatrix!AQ11&gt;=('Map and Results'!$G29+'Map and Results'!$G$63),0,'Map and Results'!$G$63^2*ACOS((TowerDistanceMatrix!AQ11^2+'Map and Results'!$G$63^2-'Map and Results'!$G29^2)/(2*TowerDistanceMatrix!AQ11*'Map and Results'!$G$63))+'Map and Results'!$G29^2*ACOS((TowerDistanceMatrix!AQ11^2-'Map and Results'!$G$63^2+'Map and Results'!$G29^2)/(2*TowerDistanceMatrix!AQ11*'Map and Results'!$G29))-0.5*SQRT((-TowerDistanceMatrix!AQ11+'Map and Results'!$G$63+'Map and Results'!$G29)*(TowerDistanceMatrix!AQ11+'Map and Results'!$G$63-'Map and Results'!$G29)*(TowerDistanceMatrix!AQ11-'Map and Results'!$G$63+'Map and Results'!$G29)*(TowerDistanceMatrix!AQ11+'Map and Results'!$G$63+'Map and Results'!$G29))))</f>
        <v>0</v>
      </c>
      <c r="AR12" s="26">
        <f ca="1">IF(TowerDistanceMatrix!AR11&lt;=ABS('Map and Results'!$G$64-'Map and Results'!$G29),MIN('Map and Results'!$H$64,'Map and Results'!$H29),IF(TowerDistanceMatrix!AR11&gt;=('Map and Results'!$G29+'Map and Results'!$G$64),0,'Map and Results'!$G$64^2*ACOS((TowerDistanceMatrix!AR11^2+'Map and Results'!$G$64^2-'Map and Results'!$G29^2)/(2*TowerDistanceMatrix!AR11*'Map and Results'!$G$64))+'Map and Results'!$G29^2*ACOS((TowerDistanceMatrix!AR11^2-'Map and Results'!$G$64^2+'Map and Results'!$G29^2)/(2*TowerDistanceMatrix!AR11*'Map and Results'!$G29))-0.5*SQRT((-TowerDistanceMatrix!AR11+'Map and Results'!$G$64+'Map and Results'!$G29)*(TowerDistanceMatrix!AR11+'Map and Results'!$G$64-'Map and Results'!$G29)*(TowerDistanceMatrix!AR11-'Map and Results'!$G$64+'Map and Results'!$G29)*(TowerDistanceMatrix!AR11+'Map and Results'!$G$64+'Map and Results'!$G29))))</f>
        <v>0</v>
      </c>
      <c r="AS12" s="26">
        <f ca="1">IF(TowerDistanceMatrix!AS11&lt;=ABS('Map and Results'!$G$65-'Map and Results'!$G29),MIN('Map and Results'!$H$65,'Map and Results'!$H29),IF(TowerDistanceMatrix!AS11&gt;=('Map and Results'!$G29+'Map and Results'!$G$65),0,'Map and Results'!$G$65^2*ACOS((TowerDistanceMatrix!AS11^2+'Map and Results'!$G$65^2-'Map and Results'!$G29^2)/(2*TowerDistanceMatrix!AS11*'Map and Results'!$G$65))+'Map and Results'!$G29^2*ACOS((TowerDistanceMatrix!AS11^2-'Map and Results'!$G$65^2+'Map and Results'!$G29^2)/(2*TowerDistanceMatrix!AS11*'Map and Results'!$G29))-0.5*SQRT((-TowerDistanceMatrix!AS11+'Map and Results'!$G$65+'Map and Results'!$G29)*(TowerDistanceMatrix!AS11+'Map and Results'!$G$65-'Map and Results'!$G29)*(TowerDistanceMatrix!AS11-'Map and Results'!$G$65+'Map and Results'!$G29)*(TowerDistanceMatrix!AS11+'Map and Results'!$G$65+'Map and Results'!$G29))))</f>
        <v>0</v>
      </c>
      <c r="AT12" s="26">
        <f ca="1">IF(TowerDistanceMatrix!AT11&lt;=ABS('Map and Results'!$G$66-'Map and Results'!$G29),MIN('Map and Results'!$H$66,'Map and Results'!$H29),IF(TowerDistanceMatrix!AT11&gt;=('Map and Results'!$G29+'Map and Results'!$G$66),0,'Map and Results'!$G$66^2*ACOS((TowerDistanceMatrix!AT11^2+'Map and Results'!$G$66^2-'Map and Results'!$G29^2)/(2*TowerDistanceMatrix!AT11*'Map and Results'!$G$66))+'Map and Results'!$G29^2*ACOS((TowerDistanceMatrix!AT11^2-'Map and Results'!$G$66^2+'Map and Results'!$G29^2)/(2*TowerDistanceMatrix!AT11*'Map and Results'!$G29))-0.5*SQRT((-TowerDistanceMatrix!AT11+'Map and Results'!$G$66+'Map and Results'!$G29)*(TowerDistanceMatrix!AT11+'Map and Results'!$G$66-'Map and Results'!$G29)*(TowerDistanceMatrix!AT11-'Map and Results'!$G$66+'Map and Results'!$G29)*(TowerDistanceMatrix!AT11+'Map and Results'!$G$66+'Map and Results'!$G29))))</f>
        <v>0</v>
      </c>
      <c r="AU12" s="26">
        <f ca="1">IF(TowerDistanceMatrix!AU11&lt;=ABS('Map and Results'!$G$67-'Map and Results'!$G29),MIN('Map and Results'!$H$67,'Map and Results'!$H29),IF(TowerDistanceMatrix!AU11&gt;=('Map and Results'!$G29+'Map and Results'!$G$67),0,'Map and Results'!$G$67^2*ACOS((TowerDistanceMatrix!AU11^2+'Map and Results'!$G$67^2-'Map and Results'!$G29^2)/(2*TowerDistanceMatrix!AU11*'Map and Results'!$G$67))+'Map and Results'!$G29^2*ACOS((TowerDistanceMatrix!AU11^2-'Map and Results'!$G$67^2+'Map and Results'!$G29^2)/(2*TowerDistanceMatrix!AU11*'Map and Results'!$G29))-0.5*SQRT((-TowerDistanceMatrix!AU11+'Map and Results'!$G$67+'Map and Results'!$G29)*(TowerDistanceMatrix!AU11+'Map and Results'!$G$67-'Map and Results'!$G29)*(TowerDistanceMatrix!AU11-'Map and Results'!$G$67+'Map and Results'!$G29)*(TowerDistanceMatrix!AU11+'Map and Results'!$G$67+'Map and Results'!$G29))))</f>
        <v>0</v>
      </c>
      <c r="AV12" s="26">
        <f ca="1">IF(TowerDistanceMatrix!AV11&lt;=ABS('Map and Results'!$G$68-'Map and Results'!$G29),MIN('Map and Results'!$H$68,'Map and Results'!$H29),IF(TowerDistanceMatrix!AV11&gt;=('Map and Results'!$G29+'Map and Results'!$G$68),0,'Map and Results'!$G$68^2*ACOS((TowerDistanceMatrix!AV11^2+'Map and Results'!$G$68^2-'Map and Results'!$G29^2)/(2*TowerDistanceMatrix!AV11*'Map and Results'!$G$68))+'Map and Results'!$G29^2*ACOS((TowerDistanceMatrix!AV11^2-'Map and Results'!$G$68^2+'Map and Results'!$G29^2)/(2*TowerDistanceMatrix!AV11*'Map and Results'!$G29))-0.5*SQRT((-TowerDistanceMatrix!AV11+'Map and Results'!$G$68+'Map and Results'!$G29)*(TowerDistanceMatrix!AV11+'Map and Results'!$G$68-'Map and Results'!$G29)*(TowerDistanceMatrix!AV11-'Map and Results'!$G$68+'Map and Results'!$G29)*(TowerDistanceMatrix!AV11+'Map and Results'!$G$68+'Map and Results'!$G29))))</f>
        <v>0</v>
      </c>
      <c r="AW12" s="26">
        <f ca="1">IF(TowerDistanceMatrix!AW11&lt;=ABS('Map and Results'!$G$69-'Map and Results'!$G29),MIN('Map and Results'!$H$69,'Map and Results'!$H29),IF(TowerDistanceMatrix!AW11&gt;=('Map and Results'!$G29+'Map and Results'!$G$69),0,'Map and Results'!$G$69^2*ACOS((TowerDistanceMatrix!AW11^2+'Map and Results'!$G$69^2-'Map and Results'!$G29^2)/(2*TowerDistanceMatrix!AW11*'Map and Results'!$G$69))+'Map and Results'!$G29^2*ACOS((TowerDistanceMatrix!AW11^2-'Map and Results'!$G$69^2+'Map and Results'!$G29^2)/(2*TowerDistanceMatrix!AW11*'Map and Results'!$G29))-0.5*SQRT((-TowerDistanceMatrix!AW11+'Map and Results'!$G$69+'Map and Results'!$G29)*(TowerDistanceMatrix!AW11+'Map and Results'!$G$69-'Map and Results'!$G29)*(TowerDistanceMatrix!AW11-'Map and Results'!$G$69+'Map and Results'!$G29)*(TowerDistanceMatrix!AW11+'Map and Results'!$G$69+'Map and Results'!$G29))))</f>
        <v>0</v>
      </c>
      <c r="AX12" s="26">
        <f ca="1">IF(TowerDistanceMatrix!AX11&lt;=ABS('Map and Results'!$G$70-'Map and Results'!$G29),MIN('Map and Results'!$H$70,'Map and Results'!$H29),IF(TowerDistanceMatrix!AX11&gt;=('Map and Results'!$G29+'Map and Results'!$G$70),0,'Map and Results'!$G$70^2*ACOS((TowerDistanceMatrix!AX11^2+'Map and Results'!$G$70^2-'Map and Results'!$G29^2)/(2*TowerDistanceMatrix!AX11*'Map and Results'!$G$70))+'Map and Results'!$G29^2*ACOS((TowerDistanceMatrix!AX11^2-'Map and Results'!$G$70^2+'Map and Results'!$G29^2)/(2*TowerDistanceMatrix!AX11*'Map and Results'!$G29))-0.5*SQRT((-TowerDistanceMatrix!AX11+'Map and Results'!$G$70+'Map and Results'!$G29)*(TowerDistanceMatrix!AX11+'Map and Results'!$G$70-'Map and Results'!$G29)*(TowerDistanceMatrix!AX11-'Map and Results'!$G$70+'Map and Results'!$G29)*(TowerDistanceMatrix!AX11+'Map and Results'!$G$70+'Map and Results'!$G29))))</f>
        <v>0</v>
      </c>
      <c r="AY12" s="26">
        <f ca="1">IF(TowerDistanceMatrix!AY11&lt;=ABS('Map and Results'!$G$71-'Map and Results'!$G29),MIN('Map and Results'!$H$71,'Map and Results'!$H29),IF(TowerDistanceMatrix!AY11&gt;=('Map and Results'!$G29+'Map and Results'!$G$71),0,'Map and Results'!$G$71^2*ACOS((TowerDistanceMatrix!AY11^2+'Map and Results'!$G$71^2-'Map and Results'!$G29^2)/(2*TowerDistanceMatrix!AY11*'Map and Results'!$G$71))+'Map and Results'!$G29^2*ACOS((TowerDistanceMatrix!AY11^2-'Map and Results'!$G$71^2+'Map and Results'!$G29^2)/(2*TowerDistanceMatrix!AY11*'Map and Results'!$G29))-0.5*SQRT((-TowerDistanceMatrix!AY11+'Map and Results'!$G$71+'Map and Results'!$G29)*(TowerDistanceMatrix!AY11+'Map and Results'!$G$71-'Map and Results'!$G29)*(TowerDistanceMatrix!AY11-'Map and Results'!$G$71+'Map and Results'!$G29)*(TowerDistanceMatrix!AY11+'Map and Results'!$G$71+'Map and Results'!$G29))))</f>
        <v>0</v>
      </c>
      <c r="AZ12" s="26">
        <f ca="1">IF(TowerDistanceMatrix!AZ11&lt;=ABS('Map and Results'!$G$72-'Map and Results'!$G29),MIN('Map and Results'!$H$72,'Map and Results'!$H29),IF(TowerDistanceMatrix!AZ11&gt;=('Map and Results'!$G29+'Map and Results'!$G$72),0,'Map and Results'!$G$72^2*ACOS((TowerDistanceMatrix!AZ11^2+'Map and Results'!$G$72^2-'Map and Results'!$G29^2)/(2*TowerDistanceMatrix!AZ11*'Map and Results'!$G$72))+'Map and Results'!$G29^2*ACOS((TowerDistanceMatrix!AZ11^2-'Map and Results'!$G$72^2+'Map and Results'!$G29^2)/(2*TowerDistanceMatrix!AZ11*'Map and Results'!$G29))-0.5*SQRT((-TowerDistanceMatrix!AZ11+'Map and Results'!$G$72+'Map and Results'!$G29)*(TowerDistanceMatrix!AZ11+'Map and Results'!$G$72-'Map and Results'!$G29)*(TowerDistanceMatrix!AZ11-'Map and Results'!$G$72+'Map and Results'!$G29)*(TowerDistanceMatrix!AZ11+'Map and Results'!$G$72+'Map and Results'!$G29))))</f>
        <v>0</v>
      </c>
      <c r="BA12" s="26"/>
      <c r="BB12" s="26"/>
      <c r="BC12">
        <f ca="1">IF('Map and Results'!B29=0,0,SUM(C12:AZ12))-BE12</f>
        <v>988.13640489627505</v>
      </c>
      <c r="BD12">
        <v>7</v>
      </c>
      <c r="BE12">
        <f t="shared" ca="1" si="0"/>
        <v>2827.4333882308138</v>
      </c>
      <c r="BG12">
        <f t="shared" ca="1" si="1"/>
        <v>28.274333882308138</v>
      </c>
      <c r="BH12">
        <f t="shared" ca="1" si="2"/>
        <v>565.48667764616278</v>
      </c>
      <c r="BJ12">
        <f ca="1">IF('Map and Results'!B29=0,0,IF((SUM(C12:AZ12)-BE12)&gt;BH12,$BJ$3,0))</f>
        <v>10000000000</v>
      </c>
    </row>
    <row r="13" spans="1:62" ht="15">
      <c r="A13" s="96"/>
      <c r="B13" s="7">
        <v>8</v>
      </c>
      <c r="C13" s="4">
        <f ca="1">IF(TowerDistanceMatrix!C12&lt;=ABS('Map and Results'!$G$23-'Map and Results'!G30),MIN('Map and Results'!H30,'Map and Results'!H28),IF(TowerDistanceMatrix!C12&gt;=('Map and Results'!$G$23+'Map and Results'!G30),0,'Map and Results'!$G$23^2*ACOS((TowerDistanceMatrix!C12^2+'Map and Results'!$G$23^2-'Map and Results'!G30^2)/(2*TowerDistanceMatrix!C12*'Map and Results'!$G$23))+'Map and Results'!G30^2*ACOS((TowerDistanceMatrix!C12^2-'Map and Results'!$G$23^2+'Map and Results'!G30^2)/(2*TowerDistanceMatrix!C12*'Map and Results'!G30))-0.5*SQRT((-TowerDistanceMatrix!C12+'Map and Results'!$G$23+'Map and Results'!G30)*(TowerDistanceMatrix!C12+'Map and Results'!$G$23-'Map and Results'!G30)*(TowerDistanceMatrix!C12-'Map and Results'!$G$23+'Map and Results'!G30)*(TowerDistanceMatrix!C12+'Map and Results'!$G$23+'Map and Results'!G30))))</f>
        <v>0</v>
      </c>
      <c r="D13">
        <f ca="1">IF(TowerDistanceMatrix!D12&lt;=ABS('Map and Results'!$G$24-'Map and Results'!G30),MIN('Map and Results'!$H$24,'Map and Results'!H30),IF(TowerDistanceMatrix!D12&gt;=('Map and Results'!G30+'Map and Results'!$G$24),0,'Map and Results'!$G$24^2*ACOS((TowerDistanceMatrix!D12^2+'Map and Results'!$G$24^2-'Map and Results'!G30^2)/(2*TowerDistanceMatrix!D12*'Map and Results'!$G$24))+'Map and Results'!G30^2*ACOS((TowerDistanceMatrix!D12^2-'Map and Results'!$G$24^2+'Map and Results'!G30^2)/(2*TowerDistanceMatrix!D12*'Map and Results'!G30))-0.5*SQRT((-TowerDistanceMatrix!D12+'Map and Results'!$G$24+'Map and Results'!G30)*(TowerDistanceMatrix!D12+'Map and Results'!$G$24-'Map and Results'!G30)*(TowerDistanceMatrix!D12-'Map and Results'!$G$24+'Map and Results'!G30)*(TowerDistanceMatrix!D12+'Map and Results'!$G$24+'Map and Results'!G30))))</f>
        <v>98.060143620232793</v>
      </c>
      <c r="E13">
        <f ca="1">IF(TowerDistanceMatrix!E12&lt;=ABS('Map and Results'!$G$25-'Map and Results'!G30),MIN('Map and Results'!$H$25,'Map and Results'!H30),IF(TowerDistanceMatrix!E12&gt;=('Map and Results'!G30+'Map and Results'!$G$25),0,'Map and Results'!$G$25^2*ACOS((TowerDistanceMatrix!E12^2+'Map and Results'!$G$25^2-'Map and Results'!G30^2)/(2*TowerDistanceMatrix!E12*'Map and Results'!$G$25))+'Map and Results'!G30^2*ACOS((TowerDistanceMatrix!E12^2-'Map and Results'!$G$25^2+'Map and Results'!G30^2)/(2*TowerDistanceMatrix!E12*'Map and Results'!G30))-0.5*SQRT((-TowerDistanceMatrix!E12+'Map and Results'!$G$25+'Map and Results'!G30)*(TowerDistanceMatrix!E12+'Map and Results'!$G$25-'Map and Results'!G30)*(TowerDistanceMatrix!E12-'Map and Results'!$G$25+'Map and Results'!G30)*(TowerDistanceMatrix!E12+'Map and Results'!$G$25+'Map and Results'!G30))))</f>
        <v>0</v>
      </c>
      <c r="F13">
        <f ca="1">IF(TowerDistanceMatrix!F12&lt;=ABS('Map and Results'!$G$26-'Map and Results'!$G30),MIN('Map and Results'!$H$26,'Map and Results'!$H30),IF(TowerDistanceMatrix!F12&gt;=('Map and Results'!$G30+'Map and Results'!$G$26),0,'Map and Results'!$G$26^2*ACOS((TowerDistanceMatrix!F12^2+'Map and Results'!$G$26^2-'Map and Results'!$G30^2)/(2*TowerDistanceMatrix!F12*'Map and Results'!$G$26))+'Map and Results'!$G30^2*ACOS((TowerDistanceMatrix!F12^2-'Map and Results'!$G$26^2+'Map and Results'!$G30^2)/(2*TowerDistanceMatrix!F12*'Map and Results'!$G30))-0.5*SQRT((-TowerDistanceMatrix!F12+'Map and Results'!$G$26+'Map and Results'!$G30)*(TowerDistanceMatrix!F12+'Map and Results'!$G$26-'Map and Results'!$G30)*(TowerDistanceMatrix!F12-'Map and Results'!$G$26+'Map and Results'!$G30)*(TowerDistanceMatrix!F12+'Map and Results'!$G$26+'Map and Results'!$G30))))</f>
        <v>0</v>
      </c>
      <c r="G13" s="26">
        <f ca="1">IF(TowerDistanceMatrix!G12&lt;=ABS('Map and Results'!$G$27-'Map and Results'!$G30),MIN('Map and Results'!$H$27,'Map and Results'!$H30),IF(TowerDistanceMatrix!G12&gt;=('Map and Results'!$G30+'Map and Results'!$G$27),0,'Map and Results'!$G$27^2*ACOS((TowerDistanceMatrix!G12^2+'Map and Results'!$G$27^2-'Map and Results'!$G30^2)/(2*TowerDistanceMatrix!G12*'Map and Results'!$G$27))+'Map and Results'!$G30^2*ACOS((TowerDistanceMatrix!G12^2-'Map and Results'!$G$27^2+'Map and Results'!$G30^2)/(2*TowerDistanceMatrix!G12*'Map and Results'!$G30))-0.5*SQRT((-TowerDistanceMatrix!G12+'Map and Results'!$G$27+'Map and Results'!$G30)*(TowerDistanceMatrix!G12+'Map and Results'!$G$27-'Map and Results'!$G30)*(TowerDistanceMatrix!G12-'Map and Results'!$G$27+'Map and Results'!$G30)*(TowerDistanceMatrix!G12+'Map and Results'!$G$27+'Map and Results'!$G30))))</f>
        <v>0</v>
      </c>
      <c r="H13" s="26">
        <f ca="1">IF(TowerDistanceMatrix!H12&lt;=ABS('Map and Results'!$G$28-'Map and Results'!$G30),MIN('Map and Results'!$H$28,'Map and Results'!$H30),IF(TowerDistanceMatrix!H12&gt;=('Map and Results'!$G30+'Map and Results'!$G$28),0,'Map and Results'!$G$28^2*ACOS((TowerDistanceMatrix!H12^2+'Map and Results'!$G$28^2-'Map and Results'!$G30^2)/(2*TowerDistanceMatrix!H12*'Map and Results'!$G$28))+'Map and Results'!$G30^2*ACOS((TowerDistanceMatrix!H12^2-'Map and Results'!$G$28^2+'Map and Results'!$G30^2)/(2*TowerDistanceMatrix!H12*'Map and Results'!$G30))-0.5*SQRT((-TowerDistanceMatrix!H12+'Map and Results'!$G$28+'Map and Results'!$G30)*(TowerDistanceMatrix!H12+'Map and Results'!$G$28-'Map and Results'!$G30)*(TowerDistanceMatrix!H12-'Map and Results'!$G$28+'Map and Results'!$G30)*(TowerDistanceMatrix!H12+'Map and Results'!$G$28+'Map and Results'!$G30))))</f>
        <v>0</v>
      </c>
      <c r="I13">
        <f ca="1">IF(TowerDistanceMatrix!I12&lt;=ABS('Map and Results'!$G$29-'Map and Results'!$G30),MIN('Map and Results'!$H$29,'Map and Results'!$H30),IF(TowerDistanceMatrix!I12&gt;=('Map and Results'!$G30+'Map and Results'!$G$29),0,'Map and Results'!$G$29^2*ACOS((TowerDistanceMatrix!I12^2+'Map and Results'!$G$29^2-'Map and Results'!$G30^2)/(2*TowerDistanceMatrix!I12*'Map and Results'!$G$29))+'Map and Results'!$G30^2*ACOS((TowerDistanceMatrix!I12^2-'Map and Results'!$G$29^2+'Map and Results'!$G30^2)/(2*TowerDistanceMatrix!I12*'Map and Results'!$G30))-0.5*SQRT((-TowerDistanceMatrix!I12+'Map and Results'!$G$29+'Map and Results'!$G30)*(TowerDistanceMatrix!I12+'Map and Results'!$G$29-'Map and Results'!$G30)*(TowerDistanceMatrix!I12-'Map and Results'!$G$29+'Map and Results'!$G30)*(TowerDistanceMatrix!I12+'Map and Results'!$G$29+'Map and Results'!$G30))))</f>
        <v>0</v>
      </c>
      <c r="J13">
        <f ca="1">IF(TowerDistanceMatrix!J12&lt;=ABS('Map and Results'!$G$30-'Map and Results'!$G30),MIN('Map and Results'!$H$30,'Map and Results'!$H30),IF(TowerDistanceMatrix!J12&gt;=('Map and Results'!$G30+'Map and Results'!$G$30),0,'Map and Results'!$G$30^2*ACOS((TowerDistanceMatrix!J12^2+'Map and Results'!$G$30^2-'Map and Results'!$G30^2)/(2*TowerDistanceMatrix!J12*'Map and Results'!$G$30))+'Map and Results'!$G30^2*ACOS((TowerDistanceMatrix!J12^2-'Map and Results'!$G$30^2+'Map and Results'!$G30^2)/(2*TowerDistanceMatrix!J12*'Map and Results'!$G30))-0.5*SQRT((-TowerDistanceMatrix!J12+'Map and Results'!$G$30+'Map and Results'!$G30)*(TowerDistanceMatrix!J12+'Map and Results'!$G$30-'Map and Results'!$G30)*(TowerDistanceMatrix!J12-'Map and Results'!$G$30+'Map and Results'!$G30)*(TowerDistanceMatrix!J12+'Map and Results'!$G$30+'Map and Results'!$G30))))</f>
        <v>1256.6370614359173</v>
      </c>
      <c r="K13" s="26">
        <f ca="1">IF(TowerDistanceMatrix!K12&lt;=ABS('Map and Results'!$G$31-'Map and Results'!$G30),MIN('Map and Results'!$H$31,'Map and Results'!$H30),IF(TowerDistanceMatrix!K12&gt;=('Map and Results'!$G30+'Map and Results'!$G$31),0,'Map and Results'!$G$31^2*ACOS((TowerDistanceMatrix!K12^2+'Map and Results'!$G$31^2-'Map and Results'!$G30^2)/(2*TowerDistanceMatrix!K12*'Map and Results'!$G$31))+'Map and Results'!$G30^2*ACOS((TowerDistanceMatrix!K12^2-'Map and Results'!$G$31^2+'Map and Results'!$G30^2)/(2*TowerDistanceMatrix!K12*'Map and Results'!$G30))-0.5*SQRT((-TowerDistanceMatrix!K12+'Map and Results'!$G$31+'Map and Results'!$G30)*(TowerDistanceMatrix!K12+'Map and Results'!$G$31-'Map and Results'!$G30)*(TowerDistanceMatrix!K12-'Map and Results'!$G$31+'Map and Results'!$G30)*(TowerDistanceMatrix!K12+'Map and Results'!$G$31+'Map and Results'!$G30))))</f>
        <v>0</v>
      </c>
      <c r="L13" s="26">
        <f ca="1">IF(TowerDistanceMatrix!L12&lt;=ABS('Map and Results'!$G$32-'Map and Results'!$G30),MIN('Map and Results'!$H$32,'Map and Results'!$H30),IF(TowerDistanceMatrix!L12&gt;=('Map and Results'!$G30+'Map and Results'!$G$32),0,'Map and Results'!$G$32^2*ACOS((TowerDistanceMatrix!L12^2+'Map and Results'!$G$32^2-'Map and Results'!$G30^2)/(2*TowerDistanceMatrix!L12*'Map and Results'!$G$32))+'Map and Results'!$G30^2*ACOS((TowerDistanceMatrix!L12^2-'Map and Results'!$G$32^2+'Map and Results'!$G30^2)/(2*TowerDistanceMatrix!L12*'Map and Results'!$G30))-0.5*SQRT((-TowerDistanceMatrix!L12+'Map and Results'!$G$32+'Map and Results'!$G30)*(TowerDistanceMatrix!L12+'Map and Results'!$G$32-'Map and Results'!$G30)*(TowerDistanceMatrix!L12-'Map and Results'!$G$32+'Map and Results'!$G30)*(TowerDistanceMatrix!L12+'Map and Results'!$G$32+'Map and Results'!$G30))))</f>
        <v>0</v>
      </c>
      <c r="M13" s="26">
        <f ca="1">IF(TowerDistanceMatrix!M12&lt;=ABS('Map and Results'!$G$33-'Map and Results'!$G30),MIN('Map and Results'!$H$33,'Map and Results'!$H30),IF(TowerDistanceMatrix!M12&gt;=('Map and Results'!$G30+'Map and Results'!$G$33),0,'Map and Results'!$G$33^2*ACOS((TowerDistanceMatrix!M12^2+'Map and Results'!$G$33^2-'Map and Results'!$G30^2)/(2*TowerDistanceMatrix!M12*'Map and Results'!$G$33))+'Map and Results'!$G30^2*ACOS((TowerDistanceMatrix!M12^2-'Map and Results'!$G$33^2+'Map and Results'!$G30^2)/(2*TowerDistanceMatrix!M12*'Map and Results'!$G30))-0.5*SQRT((-TowerDistanceMatrix!M12+'Map and Results'!$G$33+'Map and Results'!$G30)*(TowerDistanceMatrix!M12+'Map and Results'!$G$33-'Map and Results'!$G30)*(TowerDistanceMatrix!M12-'Map and Results'!$G$33+'Map and Results'!$G30)*(TowerDistanceMatrix!M12+'Map and Results'!$G$33+'Map and Results'!$G30))))</f>
        <v>0</v>
      </c>
      <c r="N13" s="26">
        <f ca="1">IF(TowerDistanceMatrix!N12&lt;=ABS('Map and Results'!$G$34-'Map and Results'!$G30),MIN('Map and Results'!$H$34,'Map and Results'!$H30),IF(TowerDistanceMatrix!N12&gt;=('Map and Results'!$G30+'Map and Results'!$G$34),0,'Map and Results'!$G$34^2*ACOS((TowerDistanceMatrix!N12^2+'Map and Results'!$G$34^2-'Map and Results'!$G30^2)/(2*TowerDistanceMatrix!N12*'Map and Results'!$G$34))+'Map and Results'!$G30^2*ACOS((TowerDistanceMatrix!N12^2-'Map and Results'!$G$34^2+'Map and Results'!$G30^2)/(2*TowerDistanceMatrix!N12*'Map and Results'!$G30))-0.5*SQRT((-TowerDistanceMatrix!N12+'Map and Results'!$G$34+'Map and Results'!$G30)*(TowerDistanceMatrix!N12+'Map and Results'!$G$34-'Map and Results'!$G30)*(TowerDistanceMatrix!N12-'Map and Results'!$G$34+'Map and Results'!$G30)*(TowerDistanceMatrix!N12+'Map and Results'!$G$34+'Map and Results'!$G30))))</f>
        <v>0</v>
      </c>
      <c r="O13" s="26">
        <f ca="1">IF(TowerDistanceMatrix!O12&lt;=ABS('Map and Results'!$G$35-'Map and Results'!$G30),MIN('Map and Results'!$H$35,'Map and Results'!$H30),IF(TowerDistanceMatrix!O12&gt;=('Map and Results'!$G30+'Map and Results'!$G$35),0,'Map and Results'!$G$35^2*ACOS((TowerDistanceMatrix!O12^2+'Map and Results'!$G$35^2-'Map and Results'!$G30^2)/(2*TowerDistanceMatrix!O12*'Map and Results'!$G$35))+'Map and Results'!$G30^2*ACOS((TowerDistanceMatrix!O12^2-'Map and Results'!$G$35^2+'Map and Results'!$G30^2)/(2*TowerDistanceMatrix!O12*'Map and Results'!$G30))-0.5*SQRT((-TowerDistanceMatrix!O12+'Map and Results'!$G$35+'Map and Results'!$G30)*(TowerDistanceMatrix!O12+'Map and Results'!$G$35-'Map and Results'!$G30)*(TowerDistanceMatrix!O12-'Map and Results'!$G$35+'Map and Results'!$G30)*(TowerDistanceMatrix!O12+'Map and Results'!$G$35+'Map and Results'!$G30))))</f>
        <v>0</v>
      </c>
      <c r="P13" s="26">
        <f ca="1">IF(TowerDistanceMatrix!P12&lt;=ABS('Map and Results'!$G$36-'Map and Results'!$G30),MIN('Map and Results'!$H$36,'Map and Results'!$H30),IF(TowerDistanceMatrix!P12&gt;=('Map and Results'!$G30+'Map and Results'!$G$36),0,'Map and Results'!$G$36^2*ACOS((TowerDistanceMatrix!P12^2+'Map and Results'!$G$36^2-'Map and Results'!$G30^2)/(2*TowerDistanceMatrix!P12*'Map and Results'!$G$36))+'Map and Results'!$G30^2*ACOS((TowerDistanceMatrix!P12^2-'Map and Results'!$G$36^2+'Map and Results'!$G30^2)/(2*TowerDistanceMatrix!P12*'Map and Results'!$G30))-0.5*SQRT((-TowerDistanceMatrix!P12+'Map and Results'!$G$36+'Map and Results'!$G30)*(TowerDistanceMatrix!P12+'Map and Results'!$G$36-'Map and Results'!$G30)*(TowerDistanceMatrix!P12-'Map and Results'!$G$36+'Map and Results'!$G30)*(TowerDistanceMatrix!P12+'Map and Results'!$G$36+'Map and Results'!$G30))))</f>
        <v>0</v>
      </c>
      <c r="Q13" s="26">
        <f ca="1">IF(TowerDistanceMatrix!Q12&lt;=ABS('Map and Results'!$G$37-'Map and Results'!$G30),MIN('Map and Results'!$H$37,'Map and Results'!$H30),IF(TowerDistanceMatrix!Q12&gt;=('Map and Results'!$G30+'Map and Results'!$G$37),0,'Map and Results'!$G$37^2*ACOS((TowerDistanceMatrix!Q12^2+'Map and Results'!$G$37^2-'Map and Results'!$G30^2)/(2*TowerDistanceMatrix!Q12*'Map and Results'!$G$37))+'Map and Results'!$G30^2*ACOS((TowerDistanceMatrix!Q12^2-'Map and Results'!$G$37^2+'Map and Results'!$G30^2)/(2*TowerDistanceMatrix!Q12*'Map and Results'!$G30))-0.5*SQRT((-TowerDistanceMatrix!Q12+'Map and Results'!$G$37+'Map and Results'!$G30)*(TowerDistanceMatrix!Q12+'Map and Results'!$G$37-'Map and Results'!$G30)*(TowerDistanceMatrix!Q12-'Map and Results'!$G$37+'Map and Results'!$G30)*(TowerDistanceMatrix!Q12+'Map and Results'!$G$37+'Map and Results'!$G30))))</f>
        <v>0</v>
      </c>
      <c r="R13" s="26">
        <f ca="1">IF(TowerDistanceMatrix!R12&lt;=ABS('Map and Results'!$G$38-'Map and Results'!$G30),MIN('Map and Results'!$H$38,'Map and Results'!$H30),IF(TowerDistanceMatrix!R12&gt;=('Map and Results'!$G30+'Map and Results'!$G$38),0,'Map and Results'!$G$38^2*ACOS((TowerDistanceMatrix!R12^2+'Map and Results'!$G$38^2-'Map and Results'!$G30^2)/(2*TowerDistanceMatrix!R12*'Map and Results'!$G$38))+'Map and Results'!$G30^2*ACOS((TowerDistanceMatrix!R12^2-'Map and Results'!$G$38^2+'Map and Results'!$G30^2)/(2*TowerDistanceMatrix!R12*'Map and Results'!$G30))-0.5*SQRT((-TowerDistanceMatrix!R12+'Map and Results'!$G$38+'Map and Results'!$G30)*(TowerDistanceMatrix!R12+'Map and Results'!$G$38-'Map and Results'!$G30)*(TowerDistanceMatrix!R12-'Map and Results'!$G$38+'Map and Results'!$G30)*(TowerDistanceMatrix!R12+'Map and Results'!$G$38+'Map and Results'!$G30))))</f>
        <v>0</v>
      </c>
      <c r="S13" s="26">
        <f ca="1">IF(TowerDistanceMatrix!S12&lt;=ABS('Map and Results'!$G$39-'Map and Results'!$G30),MIN('Map and Results'!$H$39,'Map and Results'!$H30),IF(TowerDistanceMatrix!S12&gt;=('Map and Results'!$G30+'Map and Results'!$G$39),0,'Map and Results'!$G$39^2*ACOS((TowerDistanceMatrix!S12^2+'Map and Results'!$G$39^2-'Map and Results'!$G30^2)/(2*TowerDistanceMatrix!S12*'Map and Results'!$G$39))+'Map and Results'!$G30^2*ACOS((TowerDistanceMatrix!S12^2-'Map and Results'!$G$39^2+'Map and Results'!$G30^2)/(2*TowerDistanceMatrix!S12*'Map and Results'!$G30))-0.5*SQRT((-TowerDistanceMatrix!S12+'Map and Results'!$G$39+'Map and Results'!$G30)*(TowerDistanceMatrix!S12+'Map and Results'!$G$39-'Map and Results'!$G30)*(TowerDistanceMatrix!S12-'Map and Results'!$G$39+'Map and Results'!$G30)*(TowerDistanceMatrix!S12+'Map and Results'!$G$39+'Map and Results'!$G30))))</f>
        <v>0</v>
      </c>
      <c r="T13" s="26">
        <f ca="1">IF(TowerDistanceMatrix!T12&lt;=ABS('Map and Results'!$G$40-'Map and Results'!$G30),MIN('Map and Results'!$H$40,'Map and Results'!$H30),IF(TowerDistanceMatrix!T12&gt;=('Map and Results'!$G30+'Map and Results'!$G$40),0,'Map and Results'!$G$40^2*ACOS((TowerDistanceMatrix!T12^2+'Map and Results'!$G$40^2-'Map and Results'!$G30^2)/(2*TowerDistanceMatrix!T12*'Map and Results'!$G$40))+'Map and Results'!$G30^2*ACOS((TowerDistanceMatrix!T12^2-'Map and Results'!$G$40^2+'Map and Results'!$G30^2)/(2*TowerDistanceMatrix!T12*'Map and Results'!$G30))-0.5*SQRT((-TowerDistanceMatrix!T12+'Map and Results'!$G$40+'Map and Results'!$G30)*(TowerDistanceMatrix!T12+'Map and Results'!$G$40-'Map and Results'!$G30)*(TowerDistanceMatrix!T12-'Map and Results'!$G$40+'Map and Results'!$G30)*(TowerDistanceMatrix!T12+'Map and Results'!$G$40+'Map and Results'!$G30))))</f>
        <v>0</v>
      </c>
      <c r="U13" s="26">
        <f ca="1">IF(TowerDistanceMatrix!U12&lt;=ABS('Map and Results'!$G$41-'Map and Results'!$G30),MIN('Map and Results'!$H$41,'Map and Results'!$H30),IF(TowerDistanceMatrix!U12&gt;=('Map and Results'!$G30+'Map and Results'!$G$41),0,'Map and Results'!$G$41^2*ACOS((TowerDistanceMatrix!U12^2+'Map and Results'!$G$41^2-'Map and Results'!$G30^2)/(2*TowerDistanceMatrix!U12*'Map and Results'!$G$41))+'Map and Results'!$G30^2*ACOS((TowerDistanceMatrix!U12^2-'Map and Results'!$G$41^2+'Map and Results'!$G30^2)/(2*TowerDistanceMatrix!U12*'Map and Results'!$G30))-0.5*SQRT((-TowerDistanceMatrix!U12+'Map and Results'!$G$41+'Map and Results'!$G30)*(TowerDistanceMatrix!U12+'Map and Results'!$G$41-'Map and Results'!$G30)*(TowerDistanceMatrix!U12-'Map and Results'!$G$41+'Map and Results'!$G30)*(TowerDistanceMatrix!U12+'Map and Results'!$G$41+'Map and Results'!$G30))))</f>
        <v>0</v>
      </c>
      <c r="V13" s="26">
        <f ca="1">IF(TowerDistanceMatrix!V12&lt;=ABS('Map and Results'!$G$42-'Map and Results'!$G30),MIN('Map and Results'!$H$42,'Map and Results'!$H30),IF(TowerDistanceMatrix!V12&gt;=('Map and Results'!$G30+'Map and Results'!$G$42),0,'Map and Results'!$G$42^2*ACOS((TowerDistanceMatrix!V12^2+'Map and Results'!$G$42^2-'Map and Results'!$G30^2)/(2*TowerDistanceMatrix!V12*'Map and Results'!$G$42))+'Map and Results'!$G30^2*ACOS((TowerDistanceMatrix!V12^2-'Map and Results'!$G$42^2+'Map and Results'!$G30^2)/(2*TowerDistanceMatrix!V12*'Map and Results'!$G30))-0.5*SQRT((-TowerDistanceMatrix!V12+'Map and Results'!$G$42+'Map and Results'!$G30)*(TowerDistanceMatrix!V12+'Map and Results'!$G$42-'Map and Results'!$G30)*(TowerDistanceMatrix!V12-'Map and Results'!$G$42+'Map and Results'!$G30)*(TowerDistanceMatrix!V12+'Map and Results'!$G$42+'Map and Results'!$G30))))</f>
        <v>0</v>
      </c>
      <c r="W13" s="26">
        <f ca="1">IF(TowerDistanceMatrix!W12&lt;=ABS('Map and Results'!$G$43-'Map and Results'!$G30),MIN('Map and Results'!$H$43,'Map and Results'!$H30),IF(TowerDistanceMatrix!W12&gt;=('Map and Results'!$G30+'Map and Results'!$G$43),0,'Map and Results'!$G$43^2*ACOS((TowerDistanceMatrix!W12^2+'Map and Results'!$G$43^2-'Map and Results'!$G30^2)/(2*TowerDistanceMatrix!W12*'Map and Results'!$G$43))+'Map and Results'!$G30^2*ACOS((TowerDistanceMatrix!W12^2-'Map and Results'!$G$43^2+'Map and Results'!$G30^2)/(2*TowerDistanceMatrix!W12*'Map and Results'!$G30))-0.5*SQRT((-TowerDistanceMatrix!W12+'Map and Results'!$G$43+'Map and Results'!$G30)*(TowerDistanceMatrix!W12+'Map and Results'!$G$43-'Map and Results'!$G30)*(TowerDistanceMatrix!W12-'Map and Results'!$G$43+'Map and Results'!$G30)*(TowerDistanceMatrix!W12+'Map and Results'!$G$43+'Map and Results'!$G30))))</f>
        <v>0</v>
      </c>
      <c r="X13" s="26">
        <f ca="1">IF(TowerDistanceMatrix!X12&lt;=ABS('Map and Results'!$G$44-'Map and Results'!$G30),MIN('Map and Results'!$H$44,'Map and Results'!$H30),IF(TowerDistanceMatrix!X12&gt;=('Map and Results'!$G30+'Map and Results'!$G$44),0,'Map and Results'!$G$44^2*ACOS((TowerDistanceMatrix!X12^2+'Map and Results'!$G$44^2-'Map and Results'!$G30^2)/(2*TowerDistanceMatrix!X12*'Map and Results'!$G$44))+'Map and Results'!$G30^2*ACOS((TowerDistanceMatrix!X12^2-'Map and Results'!$G$44^2+'Map and Results'!$G30^2)/(2*TowerDistanceMatrix!X12*'Map and Results'!$G30))-0.5*SQRT((-TowerDistanceMatrix!X12+'Map and Results'!$G$44+'Map and Results'!$G30)*(TowerDistanceMatrix!X12+'Map and Results'!$G$44-'Map and Results'!$G30)*(TowerDistanceMatrix!X12-'Map and Results'!$G$44+'Map and Results'!$G30)*(TowerDistanceMatrix!X12+'Map and Results'!$G$44+'Map and Results'!$G30))))</f>
        <v>0</v>
      </c>
      <c r="Y13" s="26">
        <f ca="1">IF(TowerDistanceMatrix!Y12&lt;=ABS('Map and Results'!$G$45-'Map and Results'!$G30),MIN('Map and Results'!$H$45,'Map and Results'!$H30),IF(TowerDistanceMatrix!Y12&gt;=('Map and Results'!$G30+'Map and Results'!$G$45),0,'Map and Results'!$G$45^2*ACOS((TowerDistanceMatrix!Y12^2+'Map and Results'!$G$45^2-'Map and Results'!$G30^2)/(2*TowerDistanceMatrix!Y12*'Map and Results'!$G$45))+'Map and Results'!$G30^2*ACOS((TowerDistanceMatrix!Y12^2-'Map and Results'!$G$45^2+'Map and Results'!$G30^2)/(2*TowerDistanceMatrix!Y12*'Map and Results'!$G30))-0.5*SQRT((-TowerDistanceMatrix!Y12+'Map and Results'!$G$45+'Map and Results'!$G30)*(TowerDistanceMatrix!Y12+'Map and Results'!$G$45-'Map and Results'!$G30)*(TowerDistanceMatrix!Y12-'Map and Results'!$G$45+'Map and Results'!$G30)*(TowerDistanceMatrix!Y12+'Map and Results'!$G$45+'Map and Results'!$G30))))</f>
        <v>0</v>
      </c>
      <c r="Z13" s="26">
        <f ca="1">IF(TowerDistanceMatrix!Z12&lt;=ABS('Map and Results'!$G$46-'Map and Results'!$G30),MIN('Map and Results'!$H$46,'Map and Results'!$H30),IF(TowerDistanceMatrix!Z12&gt;=('Map and Results'!$G30+'Map and Results'!$G$46),0,'Map and Results'!$G$46^2*ACOS((TowerDistanceMatrix!Z12^2+'Map and Results'!$G$46^2-'Map and Results'!$G30^2)/(2*TowerDistanceMatrix!Z12*'Map and Results'!$G$46))+'Map and Results'!$G30^2*ACOS((TowerDistanceMatrix!Z12^2-'Map and Results'!$G$46^2+'Map and Results'!$G30^2)/(2*TowerDistanceMatrix!Z12*'Map and Results'!$G30))-0.5*SQRT((-TowerDistanceMatrix!Z12+'Map and Results'!$G$46+'Map and Results'!$G30)*(TowerDistanceMatrix!Z12+'Map and Results'!$G$46-'Map and Results'!$G30)*(TowerDistanceMatrix!Z12-'Map and Results'!$G$46+'Map and Results'!$G30)*(TowerDistanceMatrix!Z12+'Map and Results'!$G$46+'Map and Results'!$G30))))</f>
        <v>0</v>
      </c>
      <c r="AA13" s="26">
        <f ca="1">IF(TowerDistanceMatrix!AA12&lt;=ABS('Map and Results'!$G$47-'Map and Results'!$G30),MIN('Map and Results'!$H$47,'Map and Results'!$H30),IF(TowerDistanceMatrix!AA12&gt;=('Map and Results'!$G30+'Map and Results'!$G$47),0,'Map and Results'!$G$47^2*ACOS((TowerDistanceMatrix!AA12^2+'Map and Results'!$G$47^2-'Map and Results'!$G30^2)/(2*TowerDistanceMatrix!AA12*'Map and Results'!$G$47))+'Map and Results'!$G30^2*ACOS((TowerDistanceMatrix!AA12^2-'Map and Results'!$G$47^2+'Map and Results'!$G30^2)/(2*TowerDistanceMatrix!AA12*'Map and Results'!$G30))-0.5*SQRT((-TowerDistanceMatrix!AA12+'Map and Results'!$G$47+'Map and Results'!$G30)*(TowerDistanceMatrix!AA12+'Map and Results'!$G$47-'Map and Results'!$G30)*(TowerDistanceMatrix!AA12-'Map and Results'!$G$47+'Map and Results'!$G30)*(TowerDistanceMatrix!AA12+'Map and Results'!$G$47+'Map and Results'!$G30))))</f>
        <v>0</v>
      </c>
      <c r="AB13" s="26">
        <f ca="1">IF(TowerDistanceMatrix!AB12&lt;=ABS('Map and Results'!$G$48-'Map and Results'!$G30),MIN('Map and Results'!$H$48,'Map and Results'!$H30),IF(TowerDistanceMatrix!AB12&gt;=('Map and Results'!$G30+'Map and Results'!$G$48),0,'Map and Results'!$G$48^2*ACOS((TowerDistanceMatrix!AB12^2+'Map and Results'!$G$48^2-'Map and Results'!$G30^2)/(2*TowerDistanceMatrix!AB12*'Map and Results'!$G$48))+'Map and Results'!$G30^2*ACOS((TowerDistanceMatrix!AB12^2-'Map and Results'!$G$48^2+'Map and Results'!$G30^2)/(2*TowerDistanceMatrix!AB12*'Map and Results'!$G30))-0.5*SQRT((-TowerDistanceMatrix!AB12+'Map and Results'!$G$48+'Map and Results'!$G30)*(TowerDistanceMatrix!AB12+'Map and Results'!$G$48-'Map and Results'!$G30)*(TowerDistanceMatrix!AB12-'Map and Results'!$G$48+'Map and Results'!$G30)*(TowerDistanceMatrix!AB12+'Map and Results'!$G$48+'Map and Results'!$G30))))</f>
        <v>0</v>
      </c>
      <c r="AC13" s="26">
        <f ca="1">IF(TowerDistanceMatrix!AC12&lt;=ABS('Map and Results'!$G$49-'Map and Results'!$G30),MIN('Map and Results'!$H$49,'Map and Results'!$H30),IF(TowerDistanceMatrix!AC12&gt;=('Map and Results'!$G30+'Map and Results'!$G$49),0,'Map and Results'!$G$49^2*ACOS((TowerDistanceMatrix!AC12^2+'Map and Results'!$G$49^2-'Map and Results'!$G30^2)/(2*TowerDistanceMatrix!AC12*'Map and Results'!$G$49))+'Map and Results'!$G30^2*ACOS((TowerDistanceMatrix!AC12^2-'Map and Results'!$G$49^2+'Map and Results'!$G30^2)/(2*TowerDistanceMatrix!AC12*'Map and Results'!$G30))-0.5*SQRT((-TowerDistanceMatrix!AC12+'Map and Results'!$G$49+'Map and Results'!$G30)*(TowerDistanceMatrix!AC12+'Map and Results'!$G$49-'Map and Results'!$G30)*(TowerDistanceMatrix!AC12-'Map and Results'!$G$49+'Map and Results'!$G30)*(TowerDistanceMatrix!AC12+'Map and Results'!$G$49+'Map and Results'!$G30))))</f>
        <v>0</v>
      </c>
      <c r="AD13" s="26">
        <f ca="1">IF(TowerDistanceMatrix!AD12&lt;=ABS('Map and Results'!$G$50-'Map and Results'!$G30),MIN('Map and Results'!$H$50,'Map and Results'!$H30),IF(TowerDistanceMatrix!AD12&gt;=('Map and Results'!$G30+'Map and Results'!$G$50),0,'Map and Results'!$G$50^2*ACOS((TowerDistanceMatrix!AD12^2+'Map and Results'!$G$50^2-'Map and Results'!$G30^2)/(2*TowerDistanceMatrix!AD12*'Map and Results'!$G$50))+'Map and Results'!$G30^2*ACOS((TowerDistanceMatrix!AD12^2-'Map and Results'!$G$50^2+'Map and Results'!$G30^2)/(2*TowerDistanceMatrix!AD12*'Map and Results'!$G30))-0.5*SQRT((-TowerDistanceMatrix!AD12+'Map and Results'!$G$50+'Map and Results'!$G30)*(TowerDistanceMatrix!AD12+'Map and Results'!$G$50-'Map and Results'!$G30)*(TowerDistanceMatrix!AD12-'Map and Results'!$G$50+'Map and Results'!$G30)*(TowerDistanceMatrix!AD12+'Map and Results'!$G$50+'Map and Results'!$G30))))</f>
        <v>0</v>
      </c>
      <c r="AE13" s="26">
        <f ca="1">IF(TowerDistanceMatrix!AE12&lt;=ABS('Map and Results'!$G$51-'Map and Results'!$G30),MIN('Map and Results'!$H$51,'Map and Results'!$H30),IF(TowerDistanceMatrix!AE12&gt;=('Map and Results'!$G30+'Map and Results'!$G$51),0,'Map and Results'!$G$51^2*ACOS((TowerDistanceMatrix!AE12^2+'Map and Results'!$G$51^2-'Map and Results'!$G30^2)/(2*TowerDistanceMatrix!AE12*'Map and Results'!$G$51))+'Map and Results'!$G30^2*ACOS((TowerDistanceMatrix!AE12^2-'Map and Results'!$G$51^2+'Map and Results'!$G30^2)/(2*TowerDistanceMatrix!AE12*'Map and Results'!$G30))-0.5*SQRT((-TowerDistanceMatrix!AE12+'Map and Results'!$G$51+'Map and Results'!$G30)*(TowerDistanceMatrix!AE12+'Map and Results'!$G$51-'Map and Results'!$G30)*(TowerDistanceMatrix!AE12-'Map and Results'!$G$51+'Map and Results'!$G30)*(TowerDistanceMatrix!AE12+'Map and Results'!$G$51+'Map and Results'!$G30))))</f>
        <v>0</v>
      </c>
      <c r="AF13" s="26">
        <f ca="1">IF(TowerDistanceMatrix!AF12&lt;=ABS('Map and Results'!$G$52-'Map and Results'!$G30),MIN('Map and Results'!$H$52,'Map and Results'!$H30),IF(TowerDistanceMatrix!AF12&gt;=('Map and Results'!$G30+'Map and Results'!$G$52),0,'Map and Results'!$G$52^2*ACOS((TowerDistanceMatrix!AF12^2+'Map and Results'!$G$52^2-'Map and Results'!$G30^2)/(2*TowerDistanceMatrix!AF12*'Map and Results'!$G$52))+'Map and Results'!$G30^2*ACOS((TowerDistanceMatrix!AF12^2-'Map and Results'!$G$52^2+'Map and Results'!$G30^2)/(2*TowerDistanceMatrix!AF12*'Map and Results'!$G30))-0.5*SQRT((-TowerDistanceMatrix!AF12+'Map and Results'!$G$52+'Map and Results'!$G30)*(TowerDistanceMatrix!AF12+'Map and Results'!$G$52-'Map and Results'!$G30)*(TowerDistanceMatrix!AF12-'Map and Results'!$G$52+'Map and Results'!$G30)*(TowerDistanceMatrix!AF12+'Map and Results'!$G$52+'Map and Results'!$G30))))</f>
        <v>0</v>
      </c>
      <c r="AG13" s="26">
        <f ca="1">IF(TowerDistanceMatrix!AG12&lt;=ABS('Map and Results'!$G$53-'Map and Results'!$G30),MIN('Map and Results'!$H$53,'Map and Results'!$H30),IF(TowerDistanceMatrix!AG12&gt;=('Map and Results'!$G30+'Map and Results'!$G$53),0,'Map and Results'!$G$53^2*ACOS((TowerDistanceMatrix!AG12^2+'Map and Results'!$G$53^2-'Map and Results'!$G30^2)/(2*TowerDistanceMatrix!AG12*'Map and Results'!$G$53))+'Map and Results'!$G30^2*ACOS((TowerDistanceMatrix!AG12^2-'Map and Results'!$G$53^2+'Map and Results'!$G30^2)/(2*TowerDistanceMatrix!AG12*'Map and Results'!$G30))-0.5*SQRT((-TowerDistanceMatrix!AG12+'Map and Results'!$G$53+'Map and Results'!$G30)*(TowerDistanceMatrix!AG12+'Map and Results'!$G$53-'Map and Results'!$G30)*(TowerDistanceMatrix!AG12-'Map and Results'!$G$53+'Map and Results'!$G30)*(TowerDistanceMatrix!AG12+'Map and Results'!$G$53+'Map and Results'!$G30))))</f>
        <v>0</v>
      </c>
      <c r="AH13" s="26">
        <f ca="1">IF(TowerDistanceMatrix!AH12&lt;=ABS('Map and Results'!$G$54-'Map and Results'!$G30),MIN('Map and Results'!$H$54,'Map and Results'!$H30),IF(TowerDistanceMatrix!AH12&gt;=('Map and Results'!$G30+'Map and Results'!$G$54),0,'Map and Results'!$G$54^2*ACOS((TowerDistanceMatrix!AH12^2+'Map and Results'!$G$54^2-'Map and Results'!$G30^2)/(2*TowerDistanceMatrix!AH12*'Map and Results'!$G$54))+'Map and Results'!$G30^2*ACOS((TowerDistanceMatrix!AH12^2-'Map and Results'!$G$54^2+'Map and Results'!$G30^2)/(2*TowerDistanceMatrix!AH12*'Map and Results'!$G30))-0.5*SQRT((-TowerDistanceMatrix!AH12+'Map and Results'!$G$54+'Map and Results'!$G30)*(TowerDistanceMatrix!AH12+'Map and Results'!$G$54-'Map and Results'!$G30)*(TowerDistanceMatrix!AH12-'Map and Results'!$G$54+'Map and Results'!$G30)*(TowerDistanceMatrix!AH12+'Map and Results'!$G$54+'Map and Results'!$G30))))</f>
        <v>0</v>
      </c>
      <c r="AI13" s="26">
        <f ca="1">IF(TowerDistanceMatrix!AI12&lt;=ABS('Map and Results'!$G$55-'Map and Results'!$G30),MIN('Map and Results'!$H$55,'Map and Results'!$H30),IF(TowerDistanceMatrix!AI12&gt;=('Map and Results'!$G30+'Map and Results'!$G$55),0,'Map and Results'!$G$55^2*ACOS((TowerDistanceMatrix!AI12^2+'Map and Results'!$G$55^2-'Map and Results'!$G30^2)/(2*TowerDistanceMatrix!AI12*'Map and Results'!$G$55))+'Map and Results'!$G30^2*ACOS((TowerDistanceMatrix!AI12^2-'Map and Results'!$G$55^2+'Map and Results'!$G30^2)/(2*TowerDistanceMatrix!AI12*'Map and Results'!$G30))-0.5*SQRT((-TowerDistanceMatrix!AI12+'Map and Results'!$G$55+'Map and Results'!$G30)*(TowerDistanceMatrix!AI12+'Map and Results'!$G$55-'Map and Results'!$G30)*(TowerDistanceMatrix!AI12-'Map and Results'!$G$55+'Map and Results'!$G30)*(TowerDistanceMatrix!AI12+'Map and Results'!$G$55+'Map and Results'!$G30))))</f>
        <v>0</v>
      </c>
      <c r="AJ13" s="26">
        <f ca="1">IF(TowerDistanceMatrix!AJ12&lt;=ABS('Map and Results'!$G$56-'Map and Results'!$G30),MIN('Map and Results'!$H$56,'Map and Results'!$H30),IF(TowerDistanceMatrix!AJ12&gt;=('Map and Results'!$G30+'Map and Results'!$G$56),0,'Map and Results'!$G$56^2*ACOS((TowerDistanceMatrix!AJ12^2+'Map and Results'!$G$56^2-'Map and Results'!$G30^2)/(2*TowerDistanceMatrix!AJ12*'Map and Results'!$G$56))+'Map and Results'!$G30^2*ACOS((TowerDistanceMatrix!AJ12^2-'Map and Results'!$G$56^2+'Map and Results'!$G30^2)/(2*TowerDistanceMatrix!AJ12*'Map and Results'!$G30))-0.5*SQRT((-TowerDistanceMatrix!AJ12+'Map and Results'!$G$56+'Map and Results'!$G30)*(TowerDistanceMatrix!AJ12+'Map and Results'!$G$56-'Map and Results'!$G30)*(TowerDistanceMatrix!AJ12-'Map and Results'!$G$56+'Map and Results'!$G30)*(TowerDistanceMatrix!AJ12+'Map and Results'!$G$56+'Map and Results'!$G30))))</f>
        <v>0</v>
      </c>
      <c r="AK13" s="26">
        <f ca="1">IF(TowerDistanceMatrix!AK12&lt;=ABS('Map and Results'!$G$57-'Map and Results'!$G30),MIN('Map and Results'!$H$57,'Map and Results'!$H30),IF(TowerDistanceMatrix!AK12&gt;=('Map and Results'!$G30+'Map and Results'!$G$57),0,'Map and Results'!$G$57^2*ACOS((TowerDistanceMatrix!AK12^2+'Map and Results'!$G$57^2-'Map and Results'!$G30^2)/(2*TowerDistanceMatrix!AK12*'Map and Results'!$G$57))+'Map and Results'!$G30^2*ACOS((TowerDistanceMatrix!AK12^2-'Map and Results'!$G$57^2+'Map and Results'!$G30^2)/(2*TowerDistanceMatrix!AK12*'Map and Results'!$G30))-0.5*SQRT((-TowerDistanceMatrix!AK12+'Map and Results'!$G$57+'Map and Results'!$G30)*(TowerDistanceMatrix!AK12+'Map and Results'!$G$57-'Map and Results'!$G30)*(TowerDistanceMatrix!AK12-'Map and Results'!$G$57+'Map and Results'!$G30)*(TowerDistanceMatrix!AK12+'Map and Results'!$G$57+'Map and Results'!$G30))))</f>
        <v>0</v>
      </c>
      <c r="AL13" s="26">
        <f ca="1">IF(TowerDistanceMatrix!AL12&lt;=ABS('Map and Results'!$G$58-'Map and Results'!$G30),MIN('Map and Results'!$H$58,'Map and Results'!$H30),IF(TowerDistanceMatrix!AL12&gt;=('Map and Results'!$G30+'Map and Results'!$G$58),0,'Map and Results'!$G$58^2*ACOS((TowerDistanceMatrix!AL12^2+'Map and Results'!$G$58^2-'Map and Results'!$G30^2)/(2*TowerDistanceMatrix!AL12*'Map and Results'!$G$58))+'Map and Results'!$G30^2*ACOS((TowerDistanceMatrix!AL12^2-'Map and Results'!$G$58^2+'Map and Results'!$G30^2)/(2*TowerDistanceMatrix!AL12*'Map and Results'!$G30))-0.5*SQRT((-TowerDistanceMatrix!AL12+'Map and Results'!$G$58+'Map and Results'!$G30)*(TowerDistanceMatrix!AL12+'Map and Results'!$G$58-'Map and Results'!$G30)*(TowerDistanceMatrix!AL12-'Map and Results'!$G$58+'Map and Results'!$G30)*(TowerDistanceMatrix!AL12+'Map and Results'!$G$58+'Map and Results'!$G30))))</f>
        <v>0</v>
      </c>
      <c r="AM13" s="26">
        <f ca="1">IF(TowerDistanceMatrix!AM12&lt;=ABS('Map and Results'!$G$59-'Map and Results'!$G30),MIN('Map and Results'!$H$59,'Map and Results'!$H30),IF(TowerDistanceMatrix!AM12&gt;=('Map and Results'!$G30+'Map and Results'!$G$59),0,'Map and Results'!$G$59^2*ACOS((TowerDistanceMatrix!AM12^2+'Map and Results'!$G$59^2-'Map and Results'!$G30^2)/(2*TowerDistanceMatrix!AM12*'Map and Results'!$G$59))+'Map and Results'!$G30^2*ACOS((TowerDistanceMatrix!AM12^2-'Map and Results'!$G$59^2+'Map and Results'!$G30^2)/(2*TowerDistanceMatrix!AM12*'Map and Results'!$G30))-0.5*SQRT((-TowerDistanceMatrix!AM12+'Map and Results'!$G$59+'Map and Results'!$G30)*(TowerDistanceMatrix!AM12+'Map and Results'!$G$59-'Map and Results'!$G30)*(TowerDistanceMatrix!AM12-'Map and Results'!$G$59+'Map and Results'!$G30)*(TowerDistanceMatrix!AM12+'Map and Results'!$G$59+'Map and Results'!$G30))))</f>
        <v>0</v>
      </c>
      <c r="AN13" s="26">
        <f ca="1">IF(TowerDistanceMatrix!AN12&lt;=ABS('Map and Results'!$G$60-'Map and Results'!$G30),MIN('Map and Results'!$H$60,'Map and Results'!$H30),IF(TowerDistanceMatrix!AN12&gt;=('Map and Results'!$G30+'Map and Results'!$G$60),0,'Map and Results'!$G$60^2*ACOS((TowerDistanceMatrix!AN12^2+'Map and Results'!$G$60^2-'Map and Results'!$G30^2)/(2*TowerDistanceMatrix!AN12*'Map and Results'!$G$60))+'Map and Results'!$G30^2*ACOS((TowerDistanceMatrix!AN12^2-'Map and Results'!$G$60^2+'Map and Results'!$G30^2)/(2*TowerDistanceMatrix!AN12*'Map and Results'!$G30))-0.5*SQRT((-TowerDistanceMatrix!AN12+'Map and Results'!$G$60+'Map and Results'!$G30)*(TowerDistanceMatrix!AN12+'Map and Results'!$G$60-'Map and Results'!$G30)*(TowerDistanceMatrix!AN12-'Map and Results'!$G$60+'Map and Results'!$G30)*(TowerDistanceMatrix!AN12+'Map and Results'!$G$60+'Map and Results'!$G30))))</f>
        <v>0</v>
      </c>
      <c r="AO13" s="26">
        <f ca="1">IF(TowerDistanceMatrix!AO12&lt;=ABS('Map and Results'!$G$61-'Map and Results'!$G30),MIN('Map and Results'!$H$61,'Map and Results'!$H30),IF(TowerDistanceMatrix!AO12&gt;=('Map and Results'!$G30+'Map and Results'!$G$61),0,'Map and Results'!$G$61^2*ACOS((TowerDistanceMatrix!AO12^2+'Map and Results'!$G$61^2-'Map and Results'!$G30^2)/(2*TowerDistanceMatrix!AO12*'Map and Results'!$G$61))+'Map and Results'!$G30^2*ACOS((TowerDistanceMatrix!AO12^2-'Map and Results'!$G$61^2+'Map and Results'!$G30^2)/(2*TowerDistanceMatrix!AO12*'Map and Results'!$G30))-0.5*SQRT((-TowerDistanceMatrix!AO12+'Map and Results'!$G$61+'Map and Results'!$G30)*(TowerDistanceMatrix!AO12+'Map and Results'!$G$61-'Map and Results'!$G30)*(TowerDistanceMatrix!AO12-'Map and Results'!$G$61+'Map and Results'!$G30)*(TowerDistanceMatrix!AO12+'Map and Results'!$G$61+'Map and Results'!$G30))))</f>
        <v>0</v>
      </c>
      <c r="AP13" s="26">
        <f ca="1">IF(TowerDistanceMatrix!AP12&lt;=ABS('Map and Results'!$G$62-'Map and Results'!$G30),MIN('Map and Results'!$H$62,'Map and Results'!$H30),IF(TowerDistanceMatrix!AP12&gt;=('Map and Results'!$G30+'Map and Results'!$G$62),0,'Map and Results'!$G$62^2*ACOS((TowerDistanceMatrix!AP12^2+'Map and Results'!$G$62^2-'Map and Results'!$G30^2)/(2*TowerDistanceMatrix!AP12*'Map and Results'!$G$62))+'Map and Results'!$G30^2*ACOS((TowerDistanceMatrix!AP12^2-'Map and Results'!$G$62^2+'Map and Results'!$G30^2)/(2*TowerDistanceMatrix!AP12*'Map and Results'!$G30))-0.5*SQRT((-TowerDistanceMatrix!AP12+'Map and Results'!$G$62+'Map and Results'!$G30)*(TowerDistanceMatrix!AP12+'Map and Results'!$G$62-'Map and Results'!$G30)*(TowerDistanceMatrix!AP12-'Map and Results'!$G$62+'Map and Results'!$G30)*(TowerDistanceMatrix!AP12+'Map and Results'!$G$62+'Map and Results'!$G30))))</f>
        <v>0</v>
      </c>
      <c r="AQ13" s="26">
        <f ca="1">IF(TowerDistanceMatrix!AQ12&lt;=ABS('Map and Results'!$G$63-'Map and Results'!$G30),MIN('Map and Results'!$H$63,'Map and Results'!$H30),IF(TowerDistanceMatrix!AQ12&gt;=('Map and Results'!$G30+'Map and Results'!$G$63),0,'Map and Results'!$G$63^2*ACOS((TowerDistanceMatrix!AQ12^2+'Map and Results'!$G$63^2-'Map and Results'!$G30^2)/(2*TowerDistanceMatrix!AQ12*'Map and Results'!$G$63))+'Map and Results'!$G30^2*ACOS((TowerDistanceMatrix!AQ12^2-'Map and Results'!$G$63^2+'Map and Results'!$G30^2)/(2*TowerDistanceMatrix!AQ12*'Map and Results'!$G30))-0.5*SQRT((-TowerDistanceMatrix!AQ12+'Map and Results'!$G$63+'Map and Results'!$G30)*(TowerDistanceMatrix!AQ12+'Map and Results'!$G$63-'Map and Results'!$G30)*(TowerDistanceMatrix!AQ12-'Map and Results'!$G$63+'Map and Results'!$G30)*(TowerDistanceMatrix!AQ12+'Map and Results'!$G$63+'Map and Results'!$G30))))</f>
        <v>0</v>
      </c>
      <c r="AR13" s="26">
        <f ca="1">IF(TowerDistanceMatrix!AR12&lt;=ABS('Map and Results'!$G$64-'Map and Results'!$G30),MIN('Map and Results'!$H$64,'Map and Results'!$H30),IF(TowerDistanceMatrix!AR12&gt;=('Map and Results'!$G30+'Map and Results'!$G$64),0,'Map and Results'!$G$64^2*ACOS((TowerDistanceMatrix!AR12^2+'Map and Results'!$G$64^2-'Map and Results'!$G30^2)/(2*TowerDistanceMatrix!AR12*'Map and Results'!$G$64))+'Map and Results'!$G30^2*ACOS((TowerDistanceMatrix!AR12^2-'Map and Results'!$G$64^2+'Map and Results'!$G30^2)/(2*TowerDistanceMatrix!AR12*'Map and Results'!$G30))-0.5*SQRT((-TowerDistanceMatrix!AR12+'Map and Results'!$G$64+'Map and Results'!$G30)*(TowerDistanceMatrix!AR12+'Map and Results'!$G$64-'Map and Results'!$G30)*(TowerDistanceMatrix!AR12-'Map and Results'!$G$64+'Map and Results'!$G30)*(TowerDistanceMatrix!AR12+'Map and Results'!$G$64+'Map and Results'!$G30))))</f>
        <v>0</v>
      </c>
      <c r="AS13" s="26">
        <f ca="1">IF(TowerDistanceMatrix!AS12&lt;=ABS('Map and Results'!$G$65-'Map and Results'!$G30),MIN('Map and Results'!$H$65,'Map and Results'!$H30),IF(TowerDistanceMatrix!AS12&gt;=('Map and Results'!$G30+'Map and Results'!$G$65),0,'Map and Results'!$G$65^2*ACOS((TowerDistanceMatrix!AS12^2+'Map and Results'!$G$65^2-'Map and Results'!$G30^2)/(2*TowerDistanceMatrix!AS12*'Map and Results'!$G$65))+'Map and Results'!$G30^2*ACOS((TowerDistanceMatrix!AS12^2-'Map and Results'!$G$65^2+'Map and Results'!$G30^2)/(2*TowerDistanceMatrix!AS12*'Map and Results'!$G30))-0.5*SQRT((-TowerDistanceMatrix!AS12+'Map and Results'!$G$65+'Map and Results'!$G30)*(TowerDistanceMatrix!AS12+'Map and Results'!$G$65-'Map and Results'!$G30)*(TowerDistanceMatrix!AS12-'Map and Results'!$G$65+'Map and Results'!$G30)*(TowerDistanceMatrix!AS12+'Map and Results'!$G$65+'Map and Results'!$G30))))</f>
        <v>0</v>
      </c>
      <c r="AT13" s="26">
        <f ca="1">IF(TowerDistanceMatrix!AT12&lt;=ABS('Map and Results'!$G$66-'Map and Results'!$G30),MIN('Map and Results'!$H$66,'Map and Results'!$H30),IF(TowerDistanceMatrix!AT12&gt;=('Map and Results'!$G30+'Map and Results'!$G$66),0,'Map and Results'!$G$66^2*ACOS((TowerDistanceMatrix!AT12^2+'Map and Results'!$G$66^2-'Map and Results'!$G30^2)/(2*TowerDistanceMatrix!AT12*'Map and Results'!$G$66))+'Map and Results'!$G30^2*ACOS((TowerDistanceMatrix!AT12^2-'Map and Results'!$G$66^2+'Map and Results'!$G30^2)/(2*TowerDistanceMatrix!AT12*'Map and Results'!$G30))-0.5*SQRT((-TowerDistanceMatrix!AT12+'Map and Results'!$G$66+'Map and Results'!$G30)*(TowerDistanceMatrix!AT12+'Map and Results'!$G$66-'Map and Results'!$G30)*(TowerDistanceMatrix!AT12-'Map and Results'!$G$66+'Map and Results'!$G30)*(TowerDistanceMatrix!AT12+'Map and Results'!$G$66+'Map and Results'!$G30))))</f>
        <v>0</v>
      </c>
      <c r="AU13" s="26">
        <f ca="1">IF(TowerDistanceMatrix!AU12&lt;=ABS('Map and Results'!$G$67-'Map and Results'!$G30),MIN('Map and Results'!$H$67,'Map and Results'!$H30),IF(TowerDistanceMatrix!AU12&gt;=('Map and Results'!$G30+'Map and Results'!$G$67),0,'Map and Results'!$G$67^2*ACOS((TowerDistanceMatrix!AU12^2+'Map and Results'!$G$67^2-'Map and Results'!$G30^2)/(2*TowerDistanceMatrix!AU12*'Map and Results'!$G$67))+'Map and Results'!$G30^2*ACOS((TowerDistanceMatrix!AU12^2-'Map and Results'!$G$67^2+'Map and Results'!$G30^2)/(2*TowerDistanceMatrix!AU12*'Map and Results'!$G30))-0.5*SQRT((-TowerDistanceMatrix!AU12+'Map and Results'!$G$67+'Map and Results'!$G30)*(TowerDistanceMatrix!AU12+'Map and Results'!$G$67-'Map and Results'!$G30)*(TowerDistanceMatrix!AU12-'Map and Results'!$G$67+'Map and Results'!$G30)*(TowerDistanceMatrix!AU12+'Map and Results'!$G$67+'Map and Results'!$G30))))</f>
        <v>0</v>
      </c>
      <c r="AV13" s="26">
        <f ca="1">IF(TowerDistanceMatrix!AV12&lt;=ABS('Map and Results'!$G$68-'Map and Results'!$G30),MIN('Map and Results'!$H$68,'Map and Results'!$H30),IF(TowerDistanceMatrix!AV12&gt;=('Map and Results'!$G30+'Map and Results'!$G$68),0,'Map and Results'!$G$68^2*ACOS((TowerDistanceMatrix!AV12^2+'Map and Results'!$G$68^2-'Map and Results'!$G30^2)/(2*TowerDistanceMatrix!AV12*'Map and Results'!$G$68))+'Map and Results'!$G30^2*ACOS((TowerDistanceMatrix!AV12^2-'Map and Results'!$G$68^2+'Map and Results'!$G30^2)/(2*TowerDistanceMatrix!AV12*'Map and Results'!$G30))-0.5*SQRT((-TowerDistanceMatrix!AV12+'Map and Results'!$G$68+'Map and Results'!$G30)*(TowerDistanceMatrix!AV12+'Map and Results'!$G$68-'Map and Results'!$G30)*(TowerDistanceMatrix!AV12-'Map and Results'!$G$68+'Map and Results'!$G30)*(TowerDistanceMatrix!AV12+'Map and Results'!$G$68+'Map and Results'!$G30))))</f>
        <v>0</v>
      </c>
      <c r="AW13" s="26">
        <f ca="1">IF(TowerDistanceMatrix!AW12&lt;=ABS('Map and Results'!$G$69-'Map and Results'!$G30),MIN('Map and Results'!$H$69,'Map and Results'!$H30),IF(TowerDistanceMatrix!AW12&gt;=('Map and Results'!$G30+'Map and Results'!$G$69),0,'Map and Results'!$G$69^2*ACOS((TowerDistanceMatrix!AW12^2+'Map and Results'!$G$69^2-'Map and Results'!$G30^2)/(2*TowerDistanceMatrix!AW12*'Map and Results'!$G$69))+'Map and Results'!$G30^2*ACOS((TowerDistanceMatrix!AW12^2-'Map and Results'!$G$69^2+'Map and Results'!$G30^2)/(2*TowerDistanceMatrix!AW12*'Map and Results'!$G30))-0.5*SQRT((-TowerDistanceMatrix!AW12+'Map and Results'!$G$69+'Map and Results'!$G30)*(TowerDistanceMatrix!AW12+'Map and Results'!$G$69-'Map and Results'!$G30)*(TowerDistanceMatrix!AW12-'Map and Results'!$G$69+'Map and Results'!$G30)*(TowerDistanceMatrix!AW12+'Map and Results'!$G$69+'Map and Results'!$G30))))</f>
        <v>0</v>
      </c>
      <c r="AX13" s="26">
        <f ca="1">IF(TowerDistanceMatrix!AX12&lt;=ABS('Map and Results'!$G$70-'Map and Results'!$G30),MIN('Map and Results'!$H$70,'Map and Results'!$H30),IF(TowerDistanceMatrix!AX12&gt;=('Map and Results'!$G30+'Map and Results'!$G$70),0,'Map and Results'!$G$70^2*ACOS((TowerDistanceMatrix!AX12^2+'Map and Results'!$G$70^2-'Map and Results'!$G30^2)/(2*TowerDistanceMatrix!AX12*'Map and Results'!$G$70))+'Map and Results'!$G30^2*ACOS((TowerDistanceMatrix!AX12^2-'Map and Results'!$G$70^2+'Map and Results'!$G30^2)/(2*TowerDistanceMatrix!AX12*'Map and Results'!$G30))-0.5*SQRT((-TowerDistanceMatrix!AX12+'Map and Results'!$G$70+'Map and Results'!$G30)*(TowerDistanceMatrix!AX12+'Map and Results'!$G$70-'Map and Results'!$G30)*(TowerDistanceMatrix!AX12-'Map and Results'!$G$70+'Map and Results'!$G30)*(TowerDistanceMatrix!AX12+'Map and Results'!$G$70+'Map and Results'!$G30))))</f>
        <v>0</v>
      </c>
      <c r="AY13" s="26">
        <f ca="1">IF(TowerDistanceMatrix!AY12&lt;=ABS('Map and Results'!$G$71-'Map and Results'!$G30),MIN('Map and Results'!$H$71,'Map and Results'!$H30),IF(TowerDistanceMatrix!AY12&gt;=('Map and Results'!$G30+'Map and Results'!$G$71),0,'Map and Results'!$G$71^2*ACOS((TowerDistanceMatrix!AY12^2+'Map and Results'!$G$71^2-'Map and Results'!$G30^2)/(2*TowerDistanceMatrix!AY12*'Map and Results'!$G$71))+'Map and Results'!$G30^2*ACOS((TowerDistanceMatrix!AY12^2-'Map and Results'!$G$71^2+'Map and Results'!$G30^2)/(2*TowerDistanceMatrix!AY12*'Map and Results'!$G30))-0.5*SQRT((-TowerDistanceMatrix!AY12+'Map and Results'!$G$71+'Map and Results'!$G30)*(TowerDistanceMatrix!AY12+'Map and Results'!$G$71-'Map and Results'!$G30)*(TowerDistanceMatrix!AY12-'Map and Results'!$G$71+'Map and Results'!$G30)*(TowerDistanceMatrix!AY12+'Map and Results'!$G$71+'Map and Results'!$G30))))</f>
        <v>0</v>
      </c>
      <c r="AZ13" s="26">
        <f ca="1">IF(TowerDistanceMatrix!AZ12&lt;=ABS('Map and Results'!$G$72-'Map and Results'!$G30),MIN('Map and Results'!$H$72,'Map and Results'!$H30),IF(TowerDistanceMatrix!AZ12&gt;=('Map and Results'!$G30+'Map and Results'!$G$72),0,'Map and Results'!$G$72^2*ACOS((TowerDistanceMatrix!AZ12^2+'Map and Results'!$G$72^2-'Map and Results'!$G30^2)/(2*TowerDistanceMatrix!AZ12*'Map and Results'!$G$72))+'Map and Results'!$G30^2*ACOS((TowerDistanceMatrix!AZ12^2-'Map and Results'!$G$72^2+'Map and Results'!$G30^2)/(2*TowerDistanceMatrix!AZ12*'Map and Results'!$G30))-0.5*SQRT((-TowerDistanceMatrix!AZ12+'Map and Results'!$G$72+'Map and Results'!$G30)*(TowerDistanceMatrix!AZ12+'Map and Results'!$G$72-'Map and Results'!$G30)*(TowerDistanceMatrix!AZ12-'Map and Results'!$G$72+'Map and Results'!$G30)*(TowerDistanceMatrix!AZ12+'Map and Results'!$G$72+'Map and Results'!$G30))))</f>
        <v>0</v>
      </c>
      <c r="BA13" s="26"/>
      <c r="BB13" s="26"/>
      <c r="BC13">
        <f ca="1">IF('Map and Results'!B30=0,0,SUM(C13:AZ13))-BE13</f>
        <v>98.060143620232793</v>
      </c>
      <c r="BD13">
        <v>8</v>
      </c>
      <c r="BE13">
        <f t="shared" ca="1" si="0"/>
        <v>1256.6370614359173</v>
      </c>
      <c r="BG13">
        <f t="shared" ca="1" si="1"/>
        <v>12.566370614359172</v>
      </c>
      <c r="BH13">
        <f t="shared" ca="1" si="2"/>
        <v>251.32741228718348</v>
      </c>
      <c r="BJ13">
        <f ca="1">IF('Map and Results'!B30=0,0,IF((SUM(C13:AZ13)-BE13)&gt;BH13,$BJ$3,0))</f>
        <v>0</v>
      </c>
    </row>
    <row r="14" spans="1:62" ht="15">
      <c r="A14" s="96"/>
      <c r="B14" s="7">
        <v>9</v>
      </c>
      <c r="C14" s="4">
        <f ca="1">IF(TowerDistanceMatrix!C13&lt;=ABS('Map and Results'!$G$23-'Map and Results'!G31),MIN('Map and Results'!H31,'Map and Results'!H29),IF(TowerDistanceMatrix!C13&gt;=('Map and Results'!$G$23+'Map and Results'!G31),0,'Map and Results'!$G$23^2*ACOS((TowerDistanceMatrix!C13^2+'Map and Results'!$G$23^2-'Map and Results'!G31^2)/(2*TowerDistanceMatrix!C13*'Map and Results'!$G$23))+'Map and Results'!G31^2*ACOS((TowerDistanceMatrix!C13^2-'Map and Results'!$G$23^2+'Map and Results'!G31^2)/(2*TowerDistanceMatrix!C13*'Map and Results'!G31))-0.5*SQRT((-TowerDistanceMatrix!C13+'Map and Results'!$G$23+'Map and Results'!G31)*(TowerDistanceMatrix!C13+'Map and Results'!$G$23-'Map and Results'!G31)*(TowerDistanceMatrix!C13-'Map and Results'!$G$23+'Map and Results'!G31)*(TowerDistanceMatrix!C13+'Map and Results'!$G$23+'Map and Results'!G31))))</f>
        <v>365.40868446976936</v>
      </c>
      <c r="D14">
        <f ca="1">IF(TowerDistanceMatrix!D13&lt;=ABS('Map and Results'!$G$24-'Map and Results'!G31),MIN('Map and Results'!$H$24,'Map and Results'!H31),IF(TowerDistanceMatrix!D13&gt;=('Map and Results'!G31+'Map and Results'!$G$24),0,'Map and Results'!$G$24^2*ACOS((TowerDistanceMatrix!D13^2+'Map and Results'!$G$24^2-'Map and Results'!G31^2)/(2*TowerDistanceMatrix!D13*'Map and Results'!$G$24))+'Map and Results'!G31^2*ACOS((TowerDistanceMatrix!D13^2-'Map and Results'!$G$24^2+'Map and Results'!G31^2)/(2*TowerDistanceMatrix!D13*'Map and Results'!G31))-0.5*SQRT((-TowerDistanceMatrix!D13+'Map and Results'!$G$24+'Map and Results'!G31)*(TowerDistanceMatrix!D13+'Map and Results'!$G$24-'Map and Results'!G31)*(TowerDistanceMatrix!D13-'Map and Results'!$G$24+'Map and Results'!G31)*(TowerDistanceMatrix!D13+'Map and Results'!$G$24+'Map and Results'!G31))))</f>
        <v>0</v>
      </c>
      <c r="E14">
        <f ca="1">IF(TowerDistanceMatrix!E13&lt;=ABS('Map and Results'!$G$25-'Map and Results'!G31),MIN('Map and Results'!$H$25,'Map and Results'!H31),IF(TowerDistanceMatrix!E13&gt;=('Map and Results'!G31+'Map and Results'!$G$25),0,'Map and Results'!$G$25^2*ACOS((TowerDistanceMatrix!E13^2+'Map and Results'!$G$25^2-'Map and Results'!G31^2)/(2*TowerDistanceMatrix!E13*'Map and Results'!$G$25))+'Map and Results'!G31^2*ACOS((TowerDistanceMatrix!E13^2-'Map and Results'!$G$25^2+'Map and Results'!G31^2)/(2*TowerDistanceMatrix!E13*'Map and Results'!G31))-0.5*SQRT((-TowerDistanceMatrix!E13+'Map and Results'!$G$25+'Map and Results'!G31)*(TowerDistanceMatrix!E13+'Map and Results'!$G$25-'Map and Results'!G31)*(TowerDistanceMatrix!E13-'Map and Results'!$G$25+'Map and Results'!G31)*(TowerDistanceMatrix!E13+'Map and Results'!$G$25+'Map and Results'!G31))))</f>
        <v>0</v>
      </c>
      <c r="F14">
        <f ca="1">IF(TowerDistanceMatrix!F13&lt;=ABS('Map and Results'!$G$26-'Map and Results'!$G31),MIN('Map and Results'!$H$26,'Map and Results'!$H31),IF(TowerDistanceMatrix!F13&gt;=('Map and Results'!$G31+'Map and Results'!$G$26),0,'Map and Results'!$G$26^2*ACOS((TowerDistanceMatrix!F13^2+'Map and Results'!$G$26^2-'Map and Results'!$G31^2)/(2*TowerDistanceMatrix!F13*'Map and Results'!$G$26))+'Map and Results'!$G31^2*ACOS((TowerDistanceMatrix!F13^2-'Map and Results'!$G$26^2+'Map and Results'!$G31^2)/(2*TowerDistanceMatrix!F13*'Map and Results'!$G31))-0.5*SQRT((-TowerDistanceMatrix!F13+'Map and Results'!$G$26+'Map and Results'!$G31)*(TowerDistanceMatrix!F13+'Map and Results'!$G$26-'Map and Results'!$G31)*(TowerDistanceMatrix!F13-'Map and Results'!$G$26+'Map and Results'!$G31)*(TowerDistanceMatrix!F13+'Map and Results'!$G$26+'Map and Results'!$G31))))</f>
        <v>0</v>
      </c>
      <c r="G14" s="26">
        <f ca="1">IF(TowerDistanceMatrix!G13&lt;=ABS('Map and Results'!$G$27-'Map and Results'!$G31),MIN('Map and Results'!$H$27,'Map and Results'!$H31),IF(TowerDistanceMatrix!G13&gt;=('Map and Results'!$G31+'Map and Results'!$G$27),0,'Map and Results'!$G$27^2*ACOS((TowerDistanceMatrix!G13^2+'Map and Results'!$G$27^2-'Map and Results'!$G31^2)/(2*TowerDistanceMatrix!G13*'Map and Results'!$G$27))+'Map and Results'!$G31^2*ACOS((TowerDistanceMatrix!G13^2-'Map and Results'!$G$27^2+'Map and Results'!$G31^2)/(2*TowerDistanceMatrix!G13*'Map and Results'!$G31))-0.5*SQRT((-TowerDistanceMatrix!G13+'Map and Results'!$G$27+'Map and Results'!$G31)*(TowerDistanceMatrix!G13+'Map and Results'!$G$27-'Map and Results'!$G31)*(TowerDistanceMatrix!G13-'Map and Results'!$G$27+'Map and Results'!$G31)*(TowerDistanceMatrix!G13+'Map and Results'!$G$27+'Map and Results'!$G31))))</f>
        <v>0</v>
      </c>
      <c r="H14" s="26">
        <f ca="1">IF(TowerDistanceMatrix!H13&lt;=ABS('Map and Results'!$G$28-'Map and Results'!$G31),MIN('Map and Results'!$H$28,'Map and Results'!$H31),IF(TowerDistanceMatrix!H13&gt;=('Map and Results'!$G31+'Map and Results'!$G$28),0,'Map and Results'!$G$28^2*ACOS((TowerDistanceMatrix!H13^2+'Map and Results'!$G$28^2-'Map and Results'!$G31^2)/(2*TowerDistanceMatrix!H13*'Map and Results'!$G$28))+'Map and Results'!$G31^2*ACOS((TowerDistanceMatrix!H13^2-'Map and Results'!$G$28^2+'Map and Results'!$G31^2)/(2*TowerDistanceMatrix!H13*'Map and Results'!$G31))-0.5*SQRT((-TowerDistanceMatrix!H13+'Map and Results'!$G$28+'Map and Results'!$G31)*(TowerDistanceMatrix!H13+'Map and Results'!$G$28-'Map and Results'!$G31)*(TowerDistanceMatrix!H13-'Map and Results'!$G$28+'Map and Results'!$G31)*(TowerDistanceMatrix!H13+'Map and Results'!$G$28+'Map and Results'!$G31))))</f>
        <v>445.18040167644449</v>
      </c>
      <c r="I14">
        <f ca="1">IF(TowerDistanceMatrix!I13&lt;=ABS('Map and Results'!$G$29-'Map and Results'!$G31),MIN('Map and Results'!$H$29,'Map and Results'!$H31),IF(TowerDistanceMatrix!I13&gt;=('Map and Results'!$G31+'Map and Results'!$G$29),0,'Map and Results'!$G$29^2*ACOS((TowerDistanceMatrix!I13^2+'Map and Results'!$G$29^2-'Map and Results'!$G31^2)/(2*TowerDistanceMatrix!I13*'Map and Results'!$G$29))+'Map and Results'!$G31^2*ACOS((TowerDistanceMatrix!I13^2-'Map and Results'!$G$29^2+'Map and Results'!$G31^2)/(2*TowerDistanceMatrix!I13*'Map and Results'!$G31))-0.5*SQRT((-TowerDistanceMatrix!I13+'Map and Results'!$G$29+'Map and Results'!$G31)*(TowerDistanceMatrix!I13+'Map and Results'!$G$29-'Map and Results'!$G31)*(TowerDistanceMatrix!I13-'Map and Results'!$G$29+'Map and Results'!$G31)*(TowerDistanceMatrix!I13+'Map and Results'!$G$29+'Map and Results'!$G31))))</f>
        <v>0</v>
      </c>
      <c r="J14">
        <f ca="1">IF(TowerDistanceMatrix!J13&lt;=ABS('Map and Results'!$G$30-'Map and Results'!$G31),MIN('Map and Results'!$H$30,'Map and Results'!$H31),IF(TowerDistanceMatrix!J13&gt;=('Map and Results'!$G31+'Map and Results'!$G$30),0,'Map and Results'!$G$30^2*ACOS((TowerDistanceMatrix!J13^2+'Map and Results'!$G$30^2-'Map and Results'!$G31^2)/(2*TowerDistanceMatrix!J13*'Map and Results'!$G$30))+'Map and Results'!$G31^2*ACOS((TowerDistanceMatrix!J13^2-'Map and Results'!$G$30^2+'Map and Results'!$G31^2)/(2*TowerDistanceMatrix!J13*'Map and Results'!$G31))-0.5*SQRT((-TowerDistanceMatrix!J13+'Map and Results'!$G$30+'Map and Results'!$G31)*(TowerDistanceMatrix!J13+'Map and Results'!$G$30-'Map and Results'!$G31)*(TowerDistanceMatrix!J13-'Map and Results'!$G$30+'Map and Results'!$G31)*(TowerDistanceMatrix!J13+'Map and Results'!$G$30+'Map and Results'!$G31))))</f>
        <v>0</v>
      </c>
      <c r="K14" s="26">
        <f ca="1">IF(TowerDistanceMatrix!K13&lt;=ABS('Map and Results'!$G$31-'Map and Results'!$G31),MIN('Map and Results'!$H$31,'Map and Results'!$H31),IF(TowerDistanceMatrix!K13&gt;=('Map and Results'!$G31+'Map and Results'!$G$31),0,'Map and Results'!$G$31^2*ACOS((TowerDistanceMatrix!K13^2+'Map and Results'!$G$31^2-'Map and Results'!$G31^2)/(2*TowerDistanceMatrix!K13*'Map and Results'!$G$31))+'Map and Results'!$G31^2*ACOS((TowerDistanceMatrix!K13^2-'Map and Results'!$G$31^2+'Map and Results'!$G31^2)/(2*TowerDistanceMatrix!K13*'Map and Results'!$G31))-0.5*SQRT((-TowerDistanceMatrix!K13+'Map and Results'!$G$31+'Map and Results'!$G31)*(TowerDistanceMatrix!K13+'Map and Results'!$G$31-'Map and Results'!$G31)*(TowerDistanceMatrix!K13-'Map and Results'!$G$31+'Map and Results'!$G31)*(TowerDistanceMatrix!K13+'Map and Results'!$G$31+'Map and Results'!$G31))))</f>
        <v>2827.4333882308138</v>
      </c>
      <c r="L14" s="26">
        <f ca="1">IF(TowerDistanceMatrix!L13&lt;=ABS('Map and Results'!$G$32-'Map and Results'!$G31),MIN('Map and Results'!$H$32,'Map and Results'!$H31),IF(TowerDistanceMatrix!L13&gt;=('Map and Results'!$G31+'Map and Results'!$G$32),0,'Map and Results'!$G$32^2*ACOS((TowerDistanceMatrix!L13^2+'Map and Results'!$G$32^2-'Map and Results'!$G31^2)/(2*TowerDistanceMatrix!L13*'Map and Results'!$G$32))+'Map and Results'!$G31^2*ACOS((TowerDistanceMatrix!L13^2-'Map and Results'!$G$32^2+'Map and Results'!$G31^2)/(2*TowerDistanceMatrix!L13*'Map and Results'!$G31))-0.5*SQRT((-TowerDistanceMatrix!L13+'Map and Results'!$G$32+'Map and Results'!$G31)*(TowerDistanceMatrix!L13+'Map and Results'!$G$32-'Map and Results'!$G31)*(TowerDistanceMatrix!L13-'Map and Results'!$G$32+'Map and Results'!$G31)*(TowerDistanceMatrix!L13+'Map and Results'!$G$32+'Map and Results'!$G31))))</f>
        <v>0</v>
      </c>
      <c r="M14" s="26">
        <f ca="1">IF(TowerDistanceMatrix!M13&lt;=ABS('Map and Results'!$G$33-'Map and Results'!$G31),MIN('Map and Results'!$H$33,'Map and Results'!$H31),IF(TowerDistanceMatrix!M13&gt;=('Map and Results'!$G31+'Map and Results'!$G$33),0,'Map and Results'!$G$33^2*ACOS((TowerDistanceMatrix!M13^2+'Map and Results'!$G$33^2-'Map and Results'!$G31^2)/(2*TowerDistanceMatrix!M13*'Map and Results'!$G$33))+'Map and Results'!$G31^2*ACOS((TowerDistanceMatrix!M13^2-'Map and Results'!$G$33^2+'Map and Results'!$G31^2)/(2*TowerDistanceMatrix!M13*'Map and Results'!$G31))-0.5*SQRT((-TowerDistanceMatrix!M13+'Map and Results'!$G$33+'Map and Results'!$G31)*(TowerDistanceMatrix!M13+'Map and Results'!$G$33-'Map and Results'!$G31)*(TowerDistanceMatrix!M13-'Map and Results'!$G$33+'Map and Results'!$G31)*(TowerDistanceMatrix!M13+'Map and Results'!$G$33+'Map and Results'!$G31))))</f>
        <v>0</v>
      </c>
      <c r="N14" s="26">
        <f ca="1">IF(TowerDistanceMatrix!N13&lt;=ABS('Map and Results'!$G$34-'Map and Results'!$G31),MIN('Map and Results'!$H$34,'Map and Results'!$H31),IF(TowerDistanceMatrix!N13&gt;=('Map and Results'!$G31+'Map and Results'!$G$34),0,'Map and Results'!$G$34^2*ACOS((TowerDistanceMatrix!N13^2+'Map and Results'!$G$34^2-'Map and Results'!$G31^2)/(2*TowerDistanceMatrix!N13*'Map and Results'!$G$34))+'Map and Results'!$G31^2*ACOS((TowerDistanceMatrix!N13^2-'Map and Results'!$G$34^2+'Map and Results'!$G31^2)/(2*TowerDistanceMatrix!N13*'Map and Results'!$G31))-0.5*SQRT((-TowerDistanceMatrix!N13+'Map and Results'!$G$34+'Map and Results'!$G31)*(TowerDistanceMatrix!N13+'Map and Results'!$G$34-'Map and Results'!$G31)*(TowerDistanceMatrix!N13-'Map and Results'!$G$34+'Map and Results'!$G31)*(TowerDistanceMatrix!N13+'Map and Results'!$G$34+'Map and Results'!$G31))))</f>
        <v>0</v>
      </c>
      <c r="O14" s="26">
        <f ca="1">IF(TowerDistanceMatrix!O13&lt;=ABS('Map and Results'!$G$35-'Map and Results'!$G31),MIN('Map and Results'!$H$35,'Map and Results'!$H31),IF(TowerDistanceMatrix!O13&gt;=('Map and Results'!$G31+'Map and Results'!$G$35),0,'Map and Results'!$G$35^2*ACOS((TowerDistanceMatrix!O13^2+'Map and Results'!$G$35^2-'Map and Results'!$G31^2)/(2*TowerDistanceMatrix!O13*'Map and Results'!$G$35))+'Map and Results'!$G31^2*ACOS((TowerDistanceMatrix!O13^2-'Map and Results'!$G$35^2+'Map and Results'!$G31^2)/(2*TowerDistanceMatrix!O13*'Map and Results'!$G31))-0.5*SQRT((-TowerDistanceMatrix!O13+'Map and Results'!$G$35+'Map and Results'!$G31)*(TowerDistanceMatrix!O13+'Map and Results'!$G$35-'Map and Results'!$G31)*(TowerDistanceMatrix!O13-'Map and Results'!$G$35+'Map and Results'!$G31)*(TowerDistanceMatrix!O13+'Map and Results'!$G$35+'Map and Results'!$G31))))</f>
        <v>0</v>
      </c>
      <c r="P14" s="26">
        <f ca="1">IF(TowerDistanceMatrix!P13&lt;=ABS('Map and Results'!$G$36-'Map and Results'!$G31),MIN('Map and Results'!$H$36,'Map and Results'!$H31),IF(TowerDistanceMatrix!P13&gt;=('Map and Results'!$G31+'Map and Results'!$G$36),0,'Map and Results'!$G$36^2*ACOS((TowerDistanceMatrix!P13^2+'Map and Results'!$G$36^2-'Map and Results'!$G31^2)/(2*TowerDistanceMatrix!P13*'Map and Results'!$G$36))+'Map and Results'!$G31^2*ACOS((TowerDistanceMatrix!P13^2-'Map and Results'!$G$36^2+'Map and Results'!$G31^2)/(2*TowerDistanceMatrix!P13*'Map and Results'!$G31))-0.5*SQRT((-TowerDistanceMatrix!P13+'Map and Results'!$G$36+'Map and Results'!$G31)*(TowerDistanceMatrix!P13+'Map and Results'!$G$36-'Map and Results'!$G31)*(TowerDistanceMatrix!P13-'Map and Results'!$G$36+'Map and Results'!$G31)*(TowerDistanceMatrix!P13+'Map and Results'!$G$36+'Map and Results'!$G31))))</f>
        <v>0</v>
      </c>
      <c r="Q14" s="26">
        <f ca="1">IF(TowerDistanceMatrix!Q13&lt;=ABS('Map and Results'!$G$37-'Map and Results'!$G31),MIN('Map and Results'!$H$37,'Map and Results'!$H31),IF(TowerDistanceMatrix!Q13&gt;=('Map and Results'!$G31+'Map and Results'!$G$37),0,'Map and Results'!$G$37^2*ACOS((TowerDistanceMatrix!Q13^2+'Map and Results'!$G$37^2-'Map and Results'!$G31^2)/(2*TowerDistanceMatrix!Q13*'Map and Results'!$G$37))+'Map and Results'!$G31^2*ACOS((TowerDistanceMatrix!Q13^2-'Map and Results'!$G$37^2+'Map and Results'!$G31^2)/(2*TowerDistanceMatrix!Q13*'Map and Results'!$G31))-0.5*SQRT((-TowerDistanceMatrix!Q13+'Map and Results'!$G$37+'Map and Results'!$G31)*(TowerDistanceMatrix!Q13+'Map and Results'!$G$37-'Map and Results'!$G31)*(TowerDistanceMatrix!Q13-'Map and Results'!$G$37+'Map and Results'!$G31)*(TowerDistanceMatrix!Q13+'Map and Results'!$G$37+'Map and Results'!$G31))))</f>
        <v>0</v>
      </c>
      <c r="R14" s="26">
        <f ca="1">IF(TowerDistanceMatrix!R13&lt;=ABS('Map and Results'!$G$38-'Map and Results'!$G31),MIN('Map and Results'!$H$38,'Map and Results'!$H31),IF(TowerDistanceMatrix!R13&gt;=('Map and Results'!$G31+'Map and Results'!$G$38),0,'Map and Results'!$G$38^2*ACOS((TowerDistanceMatrix!R13^2+'Map and Results'!$G$38^2-'Map and Results'!$G31^2)/(2*TowerDistanceMatrix!R13*'Map and Results'!$G$38))+'Map and Results'!$G31^2*ACOS((TowerDistanceMatrix!R13^2-'Map and Results'!$G$38^2+'Map and Results'!$G31^2)/(2*TowerDistanceMatrix!R13*'Map and Results'!$G31))-0.5*SQRT((-TowerDistanceMatrix!R13+'Map and Results'!$G$38+'Map and Results'!$G31)*(TowerDistanceMatrix!R13+'Map and Results'!$G$38-'Map and Results'!$G31)*(TowerDistanceMatrix!R13-'Map and Results'!$G$38+'Map and Results'!$G31)*(TowerDistanceMatrix!R13+'Map and Results'!$G$38+'Map and Results'!$G31))))</f>
        <v>0</v>
      </c>
      <c r="S14" s="26">
        <f ca="1">IF(TowerDistanceMatrix!S13&lt;=ABS('Map and Results'!$G$39-'Map and Results'!$G31),MIN('Map and Results'!$H$39,'Map and Results'!$H31),IF(TowerDistanceMatrix!S13&gt;=('Map and Results'!$G31+'Map and Results'!$G$39),0,'Map and Results'!$G$39^2*ACOS((TowerDistanceMatrix!S13^2+'Map and Results'!$G$39^2-'Map and Results'!$G31^2)/(2*TowerDistanceMatrix!S13*'Map and Results'!$G$39))+'Map and Results'!$G31^2*ACOS((TowerDistanceMatrix!S13^2-'Map and Results'!$G$39^2+'Map and Results'!$G31^2)/(2*TowerDistanceMatrix!S13*'Map and Results'!$G31))-0.5*SQRT((-TowerDistanceMatrix!S13+'Map and Results'!$G$39+'Map and Results'!$G31)*(TowerDistanceMatrix!S13+'Map and Results'!$G$39-'Map and Results'!$G31)*(TowerDistanceMatrix!S13-'Map and Results'!$G$39+'Map and Results'!$G31)*(TowerDistanceMatrix!S13+'Map and Results'!$G$39+'Map and Results'!$G31))))</f>
        <v>0</v>
      </c>
      <c r="T14" s="26">
        <f ca="1">IF(TowerDistanceMatrix!T13&lt;=ABS('Map and Results'!$G$40-'Map and Results'!$G31),MIN('Map and Results'!$H$40,'Map and Results'!$H31),IF(TowerDistanceMatrix!T13&gt;=('Map and Results'!$G31+'Map and Results'!$G$40),0,'Map and Results'!$G$40^2*ACOS((TowerDistanceMatrix!T13^2+'Map and Results'!$G$40^2-'Map and Results'!$G31^2)/(2*TowerDistanceMatrix!T13*'Map and Results'!$G$40))+'Map and Results'!$G31^2*ACOS((TowerDistanceMatrix!T13^2-'Map and Results'!$G$40^2+'Map and Results'!$G31^2)/(2*TowerDistanceMatrix!T13*'Map and Results'!$G31))-0.5*SQRT((-TowerDistanceMatrix!T13+'Map and Results'!$G$40+'Map and Results'!$G31)*(TowerDistanceMatrix!T13+'Map and Results'!$G$40-'Map and Results'!$G31)*(TowerDistanceMatrix!T13-'Map and Results'!$G$40+'Map and Results'!$G31)*(TowerDistanceMatrix!T13+'Map and Results'!$G$40+'Map and Results'!$G31))))</f>
        <v>0</v>
      </c>
      <c r="U14" s="26">
        <f ca="1">IF(TowerDistanceMatrix!U13&lt;=ABS('Map and Results'!$G$41-'Map and Results'!$G31),MIN('Map and Results'!$H$41,'Map and Results'!$H31),IF(TowerDistanceMatrix!U13&gt;=('Map and Results'!$G31+'Map and Results'!$G$41),0,'Map and Results'!$G$41^2*ACOS((TowerDistanceMatrix!U13^2+'Map and Results'!$G$41^2-'Map and Results'!$G31^2)/(2*TowerDistanceMatrix!U13*'Map and Results'!$G$41))+'Map and Results'!$G31^2*ACOS((TowerDistanceMatrix!U13^2-'Map and Results'!$G$41^2+'Map and Results'!$G31^2)/(2*TowerDistanceMatrix!U13*'Map and Results'!$G31))-0.5*SQRT((-TowerDistanceMatrix!U13+'Map and Results'!$G$41+'Map and Results'!$G31)*(TowerDistanceMatrix!U13+'Map and Results'!$G$41-'Map and Results'!$G31)*(TowerDistanceMatrix!U13-'Map and Results'!$G$41+'Map and Results'!$G31)*(TowerDistanceMatrix!U13+'Map and Results'!$G$41+'Map and Results'!$G31))))</f>
        <v>0</v>
      </c>
      <c r="V14" s="26">
        <f ca="1">IF(TowerDistanceMatrix!V13&lt;=ABS('Map and Results'!$G$42-'Map and Results'!$G31),MIN('Map and Results'!$H$42,'Map and Results'!$H31),IF(TowerDistanceMatrix!V13&gt;=('Map and Results'!$G31+'Map and Results'!$G$42),0,'Map and Results'!$G$42^2*ACOS((TowerDistanceMatrix!V13^2+'Map and Results'!$G$42^2-'Map and Results'!$G31^2)/(2*TowerDistanceMatrix!V13*'Map and Results'!$G$42))+'Map and Results'!$G31^2*ACOS((TowerDistanceMatrix!V13^2-'Map and Results'!$G$42^2+'Map and Results'!$G31^2)/(2*TowerDistanceMatrix!V13*'Map and Results'!$G31))-0.5*SQRT((-TowerDistanceMatrix!V13+'Map and Results'!$G$42+'Map and Results'!$G31)*(TowerDistanceMatrix!V13+'Map and Results'!$G$42-'Map and Results'!$G31)*(TowerDistanceMatrix!V13-'Map and Results'!$G$42+'Map and Results'!$G31)*(TowerDistanceMatrix!V13+'Map and Results'!$G$42+'Map and Results'!$G31))))</f>
        <v>0</v>
      </c>
      <c r="W14" s="26">
        <f ca="1">IF(TowerDistanceMatrix!W13&lt;=ABS('Map and Results'!$G$43-'Map and Results'!$G31),MIN('Map and Results'!$H$43,'Map and Results'!$H31),IF(TowerDistanceMatrix!W13&gt;=('Map and Results'!$G31+'Map and Results'!$G$43),0,'Map and Results'!$G$43^2*ACOS((TowerDistanceMatrix!W13^2+'Map and Results'!$G$43^2-'Map and Results'!$G31^2)/(2*TowerDistanceMatrix!W13*'Map and Results'!$G$43))+'Map and Results'!$G31^2*ACOS((TowerDistanceMatrix!W13^2-'Map and Results'!$G$43^2+'Map and Results'!$G31^2)/(2*TowerDistanceMatrix!W13*'Map and Results'!$G31))-0.5*SQRT((-TowerDistanceMatrix!W13+'Map and Results'!$G$43+'Map and Results'!$G31)*(TowerDistanceMatrix!W13+'Map and Results'!$G$43-'Map and Results'!$G31)*(TowerDistanceMatrix!W13-'Map and Results'!$G$43+'Map and Results'!$G31)*(TowerDistanceMatrix!W13+'Map and Results'!$G$43+'Map and Results'!$G31))))</f>
        <v>0</v>
      </c>
      <c r="X14" s="26">
        <f ca="1">IF(TowerDistanceMatrix!X13&lt;=ABS('Map and Results'!$G$44-'Map and Results'!$G31),MIN('Map and Results'!$H$44,'Map and Results'!$H31),IF(TowerDistanceMatrix!X13&gt;=('Map and Results'!$G31+'Map and Results'!$G$44),0,'Map and Results'!$G$44^2*ACOS((TowerDistanceMatrix!X13^2+'Map and Results'!$G$44^2-'Map and Results'!$G31^2)/(2*TowerDistanceMatrix!X13*'Map and Results'!$G$44))+'Map and Results'!$G31^2*ACOS((TowerDistanceMatrix!X13^2-'Map and Results'!$G$44^2+'Map and Results'!$G31^2)/(2*TowerDistanceMatrix!X13*'Map and Results'!$G31))-0.5*SQRT((-TowerDistanceMatrix!X13+'Map and Results'!$G$44+'Map and Results'!$G31)*(TowerDistanceMatrix!X13+'Map and Results'!$G$44-'Map and Results'!$G31)*(TowerDistanceMatrix!X13-'Map and Results'!$G$44+'Map and Results'!$G31)*(TowerDistanceMatrix!X13+'Map and Results'!$G$44+'Map and Results'!$G31))))</f>
        <v>341.75421465604961</v>
      </c>
      <c r="Y14" s="26">
        <f ca="1">IF(TowerDistanceMatrix!Y13&lt;=ABS('Map and Results'!$G$45-'Map and Results'!$G31),MIN('Map and Results'!$H$45,'Map and Results'!$H31),IF(TowerDistanceMatrix!Y13&gt;=('Map and Results'!$G31+'Map and Results'!$G$45),0,'Map and Results'!$G$45^2*ACOS((TowerDistanceMatrix!Y13^2+'Map and Results'!$G$45^2-'Map and Results'!$G31^2)/(2*TowerDistanceMatrix!Y13*'Map and Results'!$G$45))+'Map and Results'!$G31^2*ACOS((TowerDistanceMatrix!Y13^2-'Map and Results'!$G$45^2+'Map and Results'!$G31^2)/(2*TowerDistanceMatrix!Y13*'Map and Results'!$G31))-0.5*SQRT((-TowerDistanceMatrix!Y13+'Map and Results'!$G$45+'Map and Results'!$G31)*(TowerDistanceMatrix!Y13+'Map and Results'!$G$45-'Map and Results'!$G31)*(TowerDistanceMatrix!Y13-'Map and Results'!$G$45+'Map and Results'!$G31)*(TowerDistanceMatrix!Y13+'Map and Results'!$G$45+'Map and Results'!$G31))))</f>
        <v>0</v>
      </c>
      <c r="Z14" s="26">
        <f ca="1">IF(TowerDistanceMatrix!Z13&lt;=ABS('Map and Results'!$G$46-'Map and Results'!$G31),MIN('Map and Results'!$H$46,'Map and Results'!$H31),IF(TowerDistanceMatrix!Z13&gt;=('Map and Results'!$G31+'Map and Results'!$G$46),0,'Map and Results'!$G$46^2*ACOS((TowerDistanceMatrix!Z13^2+'Map and Results'!$G$46^2-'Map and Results'!$G31^2)/(2*TowerDistanceMatrix!Z13*'Map and Results'!$G$46))+'Map and Results'!$G31^2*ACOS((TowerDistanceMatrix!Z13^2-'Map and Results'!$G$46^2+'Map and Results'!$G31^2)/(2*TowerDistanceMatrix!Z13*'Map and Results'!$G31))-0.5*SQRT((-TowerDistanceMatrix!Z13+'Map and Results'!$G$46+'Map and Results'!$G31)*(TowerDistanceMatrix!Z13+'Map and Results'!$G$46-'Map and Results'!$G31)*(TowerDistanceMatrix!Z13-'Map and Results'!$G$46+'Map and Results'!$G31)*(TowerDistanceMatrix!Z13+'Map and Results'!$G$46+'Map and Results'!$G31))))</f>
        <v>1323.8997638347221</v>
      </c>
      <c r="AA14" s="26">
        <f ca="1">IF(TowerDistanceMatrix!AA13&lt;=ABS('Map and Results'!$G$47-'Map and Results'!$G31),MIN('Map and Results'!$H$47,'Map and Results'!$H31),IF(TowerDistanceMatrix!AA13&gt;=('Map and Results'!$G31+'Map and Results'!$G$47),0,'Map and Results'!$G$47^2*ACOS((TowerDistanceMatrix!AA13^2+'Map and Results'!$G$47^2-'Map and Results'!$G31^2)/(2*TowerDistanceMatrix!AA13*'Map and Results'!$G$47))+'Map and Results'!$G31^2*ACOS((TowerDistanceMatrix!AA13^2-'Map and Results'!$G$47^2+'Map and Results'!$G31^2)/(2*TowerDistanceMatrix!AA13*'Map and Results'!$G31))-0.5*SQRT((-TowerDistanceMatrix!AA13+'Map and Results'!$G$47+'Map and Results'!$G31)*(TowerDistanceMatrix!AA13+'Map and Results'!$G$47-'Map and Results'!$G31)*(TowerDistanceMatrix!AA13-'Map and Results'!$G$47+'Map and Results'!$G31)*(TowerDistanceMatrix!AA13+'Map and Results'!$G$47+'Map and Results'!$G31))))</f>
        <v>0</v>
      </c>
      <c r="AB14" s="26">
        <f ca="1">IF(TowerDistanceMatrix!AB13&lt;=ABS('Map and Results'!$G$48-'Map and Results'!$G31),MIN('Map and Results'!$H$48,'Map and Results'!$H31),IF(TowerDistanceMatrix!AB13&gt;=('Map and Results'!$G31+'Map and Results'!$G$48),0,'Map and Results'!$G$48^2*ACOS((TowerDistanceMatrix!AB13^2+'Map and Results'!$G$48^2-'Map and Results'!$G31^2)/(2*TowerDistanceMatrix!AB13*'Map and Results'!$G$48))+'Map and Results'!$G31^2*ACOS((TowerDistanceMatrix!AB13^2-'Map and Results'!$G$48^2+'Map and Results'!$G31^2)/(2*TowerDistanceMatrix!AB13*'Map and Results'!$G31))-0.5*SQRT((-TowerDistanceMatrix!AB13+'Map and Results'!$G$48+'Map and Results'!$G31)*(TowerDistanceMatrix!AB13+'Map and Results'!$G$48-'Map and Results'!$G31)*(TowerDistanceMatrix!AB13-'Map and Results'!$G$48+'Map and Results'!$G31)*(TowerDistanceMatrix!AB13+'Map and Results'!$G$48+'Map and Results'!$G31))))</f>
        <v>0</v>
      </c>
      <c r="AC14" s="26">
        <f ca="1">IF(TowerDistanceMatrix!AC13&lt;=ABS('Map and Results'!$G$49-'Map and Results'!$G31),MIN('Map and Results'!$H$49,'Map and Results'!$H31),IF(TowerDistanceMatrix!AC13&gt;=('Map and Results'!$G31+'Map and Results'!$G$49),0,'Map and Results'!$G$49^2*ACOS((TowerDistanceMatrix!AC13^2+'Map and Results'!$G$49^2-'Map and Results'!$G31^2)/(2*TowerDistanceMatrix!AC13*'Map and Results'!$G$49))+'Map and Results'!$G31^2*ACOS((TowerDistanceMatrix!AC13^2-'Map and Results'!$G$49^2+'Map and Results'!$G31^2)/(2*TowerDistanceMatrix!AC13*'Map and Results'!$G31))-0.5*SQRT((-TowerDistanceMatrix!AC13+'Map and Results'!$G$49+'Map and Results'!$G31)*(TowerDistanceMatrix!AC13+'Map and Results'!$G$49-'Map and Results'!$G31)*(TowerDistanceMatrix!AC13-'Map and Results'!$G$49+'Map and Results'!$G31)*(TowerDistanceMatrix!AC13+'Map and Results'!$G$49+'Map and Results'!$G31))))</f>
        <v>0</v>
      </c>
      <c r="AD14" s="26">
        <f ca="1">IF(TowerDistanceMatrix!AD13&lt;=ABS('Map and Results'!$G$50-'Map and Results'!$G31),MIN('Map and Results'!$H$50,'Map and Results'!$H31),IF(TowerDistanceMatrix!AD13&gt;=('Map and Results'!$G31+'Map and Results'!$G$50),0,'Map and Results'!$G$50^2*ACOS((TowerDistanceMatrix!AD13^2+'Map and Results'!$G$50^2-'Map and Results'!$G31^2)/(2*TowerDistanceMatrix!AD13*'Map and Results'!$G$50))+'Map and Results'!$G31^2*ACOS((TowerDistanceMatrix!AD13^2-'Map and Results'!$G$50^2+'Map and Results'!$G31^2)/(2*TowerDistanceMatrix!AD13*'Map and Results'!$G31))-0.5*SQRT((-TowerDistanceMatrix!AD13+'Map and Results'!$G$50+'Map and Results'!$G31)*(TowerDistanceMatrix!AD13+'Map and Results'!$G$50-'Map and Results'!$G31)*(TowerDistanceMatrix!AD13-'Map and Results'!$G$50+'Map and Results'!$G31)*(TowerDistanceMatrix!AD13+'Map and Results'!$G$50+'Map and Results'!$G31))))</f>
        <v>0</v>
      </c>
      <c r="AE14" s="26">
        <f ca="1">IF(TowerDistanceMatrix!AE13&lt;=ABS('Map and Results'!$G$51-'Map and Results'!$G31),MIN('Map and Results'!$H$51,'Map and Results'!$H31),IF(TowerDistanceMatrix!AE13&gt;=('Map and Results'!$G31+'Map and Results'!$G$51),0,'Map and Results'!$G$51^2*ACOS((TowerDistanceMatrix!AE13^2+'Map and Results'!$G$51^2-'Map and Results'!$G31^2)/(2*TowerDistanceMatrix!AE13*'Map and Results'!$G$51))+'Map and Results'!$G31^2*ACOS((TowerDistanceMatrix!AE13^2-'Map and Results'!$G$51^2+'Map and Results'!$G31^2)/(2*TowerDistanceMatrix!AE13*'Map and Results'!$G31))-0.5*SQRT((-TowerDistanceMatrix!AE13+'Map and Results'!$G$51+'Map and Results'!$G31)*(TowerDistanceMatrix!AE13+'Map and Results'!$G$51-'Map and Results'!$G31)*(TowerDistanceMatrix!AE13-'Map and Results'!$G$51+'Map and Results'!$G31)*(TowerDistanceMatrix!AE13+'Map and Results'!$G$51+'Map and Results'!$G31))))</f>
        <v>0</v>
      </c>
      <c r="AF14" s="26">
        <f ca="1">IF(TowerDistanceMatrix!AF13&lt;=ABS('Map and Results'!$G$52-'Map and Results'!$G31),MIN('Map and Results'!$H$52,'Map and Results'!$H31),IF(TowerDistanceMatrix!AF13&gt;=('Map and Results'!$G31+'Map and Results'!$G$52),0,'Map and Results'!$G$52^2*ACOS((TowerDistanceMatrix!AF13^2+'Map and Results'!$G$52^2-'Map and Results'!$G31^2)/(2*TowerDistanceMatrix!AF13*'Map and Results'!$G$52))+'Map and Results'!$G31^2*ACOS((TowerDistanceMatrix!AF13^2-'Map and Results'!$G$52^2+'Map and Results'!$G31^2)/(2*TowerDistanceMatrix!AF13*'Map and Results'!$G31))-0.5*SQRT((-TowerDistanceMatrix!AF13+'Map and Results'!$G$52+'Map and Results'!$G31)*(TowerDistanceMatrix!AF13+'Map and Results'!$G$52-'Map and Results'!$G31)*(TowerDistanceMatrix!AF13-'Map and Results'!$G$52+'Map and Results'!$G31)*(TowerDistanceMatrix!AF13+'Map and Results'!$G$52+'Map and Results'!$G31))))</f>
        <v>0</v>
      </c>
      <c r="AG14" s="26">
        <f ca="1">IF(TowerDistanceMatrix!AG13&lt;=ABS('Map and Results'!$G$53-'Map and Results'!$G31),MIN('Map and Results'!$H$53,'Map and Results'!$H31),IF(TowerDistanceMatrix!AG13&gt;=('Map and Results'!$G31+'Map and Results'!$G$53),0,'Map and Results'!$G$53^2*ACOS((TowerDistanceMatrix!AG13^2+'Map and Results'!$G$53^2-'Map and Results'!$G31^2)/(2*TowerDistanceMatrix!AG13*'Map and Results'!$G$53))+'Map and Results'!$G31^2*ACOS((TowerDistanceMatrix!AG13^2-'Map and Results'!$G$53^2+'Map and Results'!$G31^2)/(2*TowerDistanceMatrix!AG13*'Map and Results'!$G31))-0.5*SQRT((-TowerDistanceMatrix!AG13+'Map and Results'!$G$53+'Map and Results'!$G31)*(TowerDistanceMatrix!AG13+'Map and Results'!$G$53-'Map and Results'!$G31)*(TowerDistanceMatrix!AG13-'Map and Results'!$G$53+'Map and Results'!$G31)*(TowerDistanceMatrix!AG13+'Map and Results'!$G$53+'Map and Results'!$G31))))</f>
        <v>0</v>
      </c>
      <c r="AH14" s="26">
        <f ca="1">IF(TowerDistanceMatrix!AH13&lt;=ABS('Map and Results'!$G$54-'Map and Results'!$G31),MIN('Map and Results'!$H$54,'Map and Results'!$H31),IF(TowerDistanceMatrix!AH13&gt;=('Map and Results'!$G31+'Map and Results'!$G$54),0,'Map and Results'!$G$54^2*ACOS((TowerDistanceMatrix!AH13^2+'Map and Results'!$G$54^2-'Map and Results'!$G31^2)/(2*TowerDistanceMatrix!AH13*'Map and Results'!$G$54))+'Map and Results'!$G31^2*ACOS((TowerDistanceMatrix!AH13^2-'Map and Results'!$G$54^2+'Map and Results'!$G31^2)/(2*TowerDistanceMatrix!AH13*'Map and Results'!$G31))-0.5*SQRT((-TowerDistanceMatrix!AH13+'Map and Results'!$G$54+'Map and Results'!$G31)*(TowerDistanceMatrix!AH13+'Map and Results'!$G$54-'Map and Results'!$G31)*(TowerDistanceMatrix!AH13-'Map and Results'!$G$54+'Map and Results'!$G31)*(TowerDistanceMatrix!AH13+'Map and Results'!$G$54+'Map and Results'!$G31))))</f>
        <v>0</v>
      </c>
      <c r="AI14" s="26">
        <f ca="1">IF(TowerDistanceMatrix!AI13&lt;=ABS('Map and Results'!$G$55-'Map and Results'!$G31),MIN('Map and Results'!$H$55,'Map and Results'!$H31),IF(TowerDistanceMatrix!AI13&gt;=('Map and Results'!$G31+'Map and Results'!$G$55),0,'Map and Results'!$G$55^2*ACOS((TowerDistanceMatrix!AI13^2+'Map and Results'!$G$55^2-'Map and Results'!$G31^2)/(2*TowerDistanceMatrix!AI13*'Map and Results'!$G$55))+'Map and Results'!$G31^2*ACOS((TowerDistanceMatrix!AI13^2-'Map and Results'!$G$55^2+'Map and Results'!$G31^2)/(2*TowerDistanceMatrix!AI13*'Map and Results'!$G31))-0.5*SQRT((-TowerDistanceMatrix!AI13+'Map and Results'!$G$55+'Map and Results'!$G31)*(TowerDistanceMatrix!AI13+'Map and Results'!$G$55-'Map and Results'!$G31)*(TowerDistanceMatrix!AI13-'Map and Results'!$G$55+'Map and Results'!$G31)*(TowerDistanceMatrix!AI13+'Map and Results'!$G$55+'Map and Results'!$G31))))</f>
        <v>0</v>
      </c>
      <c r="AJ14" s="26">
        <f ca="1">IF(TowerDistanceMatrix!AJ13&lt;=ABS('Map and Results'!$G$56-'Map and Results'!$G31),MIN('Map and Results'!$H$56,'Map and Results'!$H31),IF(TowerDistanceMatrix!AJ13&gt;=('Map and Results'!$G31+'Map and Results'!$G$56),0,'Map and Results'!$G$56^2*ACOS((TowerDistanceMatrix!AJ13^2+'Map and Results'!$G$56^2-'Map and Results'!$G31^2)/(2*TowerDistanceMatrix!AJ13*'Map and Results'!$G$56))+'Map and Results'!$G31^2*ACOS((TowerDistanceMatrix!AJ13^2-'Map and Results'!$G$56^2+'Map and Results'!$G31^2)/(2*TowerDistanceMatrix!AJ13*'Map and Results'!$G31))-0.5*SQRT((-TowerDistanceMatrix!AJ13+'Map and Results'!$G$56+'Map and Results'!$G31)*(TowerDistanceMatrix!AJ13+'Map and Results'!$G$56-'Map and Results'!$G31)*(TowerDistanceMatrix!AJ13-'Map and Results'!$G$56+'Map and Results'!$G31)*(TowerDistanceMatrix!AJ13+'Map and Results'!$G$56+'Map and Results'!$G31))))</f>
        <v>0</v>
      </c>
      <c r="AK14" s="26">
        <f ca="1">IF(TowerDistanceMatrix!AK13&lt;=ABS('Map and Results'!$G$57-'Map and Results'!$G31),MIN('Map and Results'!$H$57,'Map and Results'!$H31),IF(TowerDistanceMatrix!AK13&gt;=('Map and Results'!$G31+'Map and Results'!$G$57),0,'Map and Results'!$G$57^2*ACOS((TowerDistanceMatrix!AK13^2+'Map and Results'!$G$57^2-'Map and Results'!$G31^2)/(2*TowerDistanceMatrix!AK13*'Map and Results'!$G$57))+'Map and Results'!$G31^2*ACOS((TowerDistanceMatrix!AK13^2-'Map and Results'!$G$57^2+'Map and Results'!$G31^2)/(2*TowerDistanceMatrix!AK13*'Map and Results'!$G31))-0.5*SQRT((-TowerDistanceMatrix!AK13+'Map and Results'!$G$57+'Map and Results'!$G31)*(TowerDistanceMatrix!AK13+'Map and Results'!$G$57-'Map and Results'!$G31)*(TowerDistanceMatrix!AK13-'Map and Results'!$G$57+'Map and Results'!$G31)*(TowerDistanceMatrix!AK13+'Map and Results'!$G$57+'Map and Results'!$G31))))</f>
        <v>0</v>
      </c>
      <c r="AL14" s="26">
        <f ca="1">IF(TowerDistanceMatrix!AL13&lt;=ABS('Map and Results'!$G$58-'Map and Results'!$G31),MIN('Map and Results'!$H$58,'Map and Results'!$H31),IF(TowerDistanceMatrix!AL13&gt;=('Map and Results'!$G31+'Map and Results'!$G$58),0,'Map and Results'!$G$58^2*ACOS((TowerDistanceMatrix!AL13^2+'Map and Results'!$G$58^2-'Map and Results'!$G31^2)/(2*TowerDistanceMatrix!AL13*'Map and Results'!$G$58))+'Map and Results'!$G31^2*ACOS((TowerDistanceMatrix!AL13^2-'Map and Results'!$G$58^2+'Map and Results'!$G31^2)/(2*TowerDistanceMatrix!AL13*'Map and Results'!$G31))-0.5*SQRT((-TowerDistanceMatrix!AL13+'Map and Results'!$G$58+'Map and Results'!$G31)*(TowerDistanceMatrix!AL13+'Map and Results'!$G$58-'Map and Results'!$G31)*(TowerDistanceMatrix!AL13-'Map and Results'!$G$58+'Map and Results'!$G31)*(TowerDistanceMatrix!AL13+'Map and Results'!$G$58+'Map and Results'!$G31))))</f>
        <v>0</v>
      </c>
      <c r="AM14" s="26">
        <f ca="1">IF(TowerDistanceMatrix!AM13&lt;=ABS('Map and Results'!$G$59-'Map and Results'!$G31),MIN('Map and Results'!$H$59,'Map and Results'!$H31),IF(TowerDistanceMatrix!AM13&gt;=('Map and Results'!$G31+'Map and Results'!$G$59),0,'Map and Results'!$G$59^2*ACOS((TowerDistanceMatrix!AM13^2+'Map and Results'!$G$59^2-'Map and Results'!$G31^2)/(2*TowerDistanceMatrix!AM13*'Map and Results'!$G$59))+'Map and Results'!$G31^2*ACOS((TowerDistanceMatrix!AM13^2-'Map and Results'!$G$59^2+'Map and Results'!$G31^2)/(2*TowerDistanceMatrix!AM13*'Map and Results'!$G31))-0.5*SQRT((-TowerDistanceMatrix!AM13+'Map and Results'!$G$59+'Map and Results'!$G31)*(TowerDistanceMatrix!AM13+'Map and Results'!$G$59-'Map and Results'!$G31)*(TowerDistanceMatrix!AM13-'Map and Results'!$G$59+'Map and Results'!$G31)*(TowerDistanceMatrix!AM13+'Map and Results'!$G$59+'Map and Results'!$G31))))</f>
        <v>0</v>
      </c>
      <c r="AN14" s="26">
        <f ca="1">IF(TowerDistanceMatrix!AN13&lt;=ABS('Map and Results'!$G$60-'Map and Results'!$G31),MIN('Map and Results'!$H$60,'Map and Results'!$H31),IF(TowerDistanceMatrix!AN13&gt;=('Map and Results'!$G31+'Map and Results'!$G$60),0,'Map and Results'!$G$60^2*ACOS((TowerDistanceMatrix!AN13^2+'Map and Results'!$G$60^2-'Map and Results'!$G31^2)/(2*TowerDistanceMatrix!AN13*'Map and Results'!$G$60))+'Map and Results'!$G31^2*ACOS((TowerDistanceMatrix!AN13^2-'Map and Results'!$G$60^2+'Map and Results'!$G31^2)/(2*TowerDistanceMatrix!AN13*'Map and Results'!$G31))-0.5*SQRT((-TowerDistanceMatrix!AN13+'Map and Results'!$G$60+'Map and Results'!$G31)*(TowerDistanceMatrix!AN13+'Map and Results'!$G$60-'Map and Results'!$G31)*(TowerDistanceMatrix!AN13-'Map and Results'!$G$60+'Map and Results'!$G31)*(TowerDistanceMatrix!AN13+'Map and Results'!$G$60+'Map and Results'!$G31))))</f>
        <v>0</v>
      </c>
      <c r="AO14" s="26">
        <f ca="1">IF(TowerDistanceMatrix!AO13&lt;=ABS('Map and Results'!$G$61-'Map and Results'!$G31),MIN('Map and Results'!$H$61,'Map and Results'!$H31),IF(TowerDistanceMatrix!AO13&gt;=('Map and Results'!$G31+'Map and Results'!$G$61),0,'Map and Results'!$G$61^2*ACOS((TowerDistanceMatrix!AO13^2+'Map and Results'!$G$61^2-'Map and Results'!$G31^2)/(2*TowerDistanceMatrix!AO13*'Map and Results'!$G$61))+'Map and Results'!$G31^2*ACOS((TowerDistanceMatrix!AO13^2-'Map and Results'!$G$61^2+'Map and Results'!$G31^2)/(2*TowerDistanceMatrix!AO13*'Map and Results'!$G31))-0.5*SQRT((-TowerDistanceMatrix!AO13+'Map and Results'!$G$61+'Map and Results'!$G31)*(TowerDistanceMatrix!AO13+'Map and Results'!$G$61-'Map and Results'!$G31)*(TowerDistanceMatrix!AO13-'Map and Results'!$G$61+'Map and Results'!$G31)*(TowerDistanceMatrix!AO13+'Map and Results'!$G$61+'Map and Results'!$G31))))</f>
        <v>0</v>
      </c>
      <c r="AP14" s="26">
        <f ca="1">IF(TowerDistanceMatrix!AP13&lt;=ABS('Map and Results'!$G$62-'Map and Results'!$G31),MIN('Map and Results'!$H$62,'Map and Results'!$H31),IF(TowerDistanceMatrix!AP13&gt;=('Map and Results'!$G31+'Map and Results'!$G$62),0,'Map and Results'!$G$62^2*ACOS((TowerDistanceMatrix!AP13^2+'Map and Results'!$G$62^2-'Map and Results'!$G31^2)/(2*TowerDistanceMatrix!AP13*'Map and Results'!$G$62))+'Map and Results'!$G31^2*ACOS((TowerDistanceMatrix!AP13^2-'Map and Results'!$G$62^2+'Map and Results'!$G31^2)/(2*TowerDistanceMatrix!AP13*'Map and Results'!$G31))-0.5*SQRT((-TowerDistanceMatrix!AP13+'Map and Results'!$G$62+'Map and Results'!$G31)*(TowerDistanceMatrix!AP13+'Map and Results'!$G$62-'Map and Results'!$G31)*(TowerDistanceMatrix!AP13-'Map and Results'!$G$62+'Map and Results'!$G31)*(TowerDistanceMatrix!AP13+'Map and Results'!$G$62+'Map and Results'!$G31))))</f>
        <v>0</v>
      </c>
      <c r="AQ14" s="26">
        <f ca="1">IF(TowerDistanceMatrix!AQ13&lt;=ABS('Map and Results'!$G$63-'Map and Results'!$G31),MIN('Map and Results'!$H$63,'Map and Results'!$H31),IF(TowerDistanceMatrix!AQ13&gt;=('Map and Results'!$G31+'Map and Results'!$G$63),0,'Map and Results'!$G$63^2*ACOS((TowerDistanceMatrix!AQ13^2+'Map and Results'!$G$63^2-'Map and Results'!$G31^2)/(2*TowerDistanceMatrix!AQ13*'Map and Results'!$G$63))+'Map and Results'!$G31^2*ACOS((TowerDistanceMatrix!AQ13^2-'Map and Results'!$G$63^2+'Map and Results'!$G31^2)/(2*TowerDistanceMatrix!AQ13*'Map and Results'!$G31))-0.5*SQRT((-TowerDistanceMatrix!AQ13+'Map and Results'!$G$63+'Map and Results'!$G31)*(TowerDistanceMatrix!AQ13+'Map and Results'!$G$63-'Map and Results'!$G31)*(TowerDistanceMatrix!AQ13-'Map and Results'!$G$63+'Map and Results'!$G31)*(TowerDistanceMatrix!AQ13+'Map and Results'!$G$63+'Map and Results'!$G31))))</f>
        <v>0</v>
      </c>
      <c r="AR14" s="26">
        <f ca="1">IF(TowerDistanceMatrix!AR13&lt;=ABS('Map and Results'!$G$64-'Map and Results'!$G31),MIN('Map and Results'!$H$64,'Map and Results'!$H31),IF(TowerDistanceMatrix!AR13&gt;=('Map and Results'!$G31+'Map and Results'!$G$64),0,'Map and Results'!$G$64^2*ACOS((TowerDistanceMatrix!AR13^2+'Map and Results'!$G$64^2-'Map and Results'!$G31^2)/(2*TowerDistanceMatrix!AR13*'Map and Results'!$G$64))+'Map and Results'!$G31^2*ACOS((TowerDistanceMatrix!AR13^2-'Map and Results'!$G$64^2+'Map and Results'!$G31^2)/(2*TowerDistanceMatrix!AR13*'Map and Results'!$G31))-0.5*SQRT((-TowerDistanceMatrix!AR13+'Map and Results'!$G$64+'Map and Results'!$G31)*(TowerDistanceMatrix!AR13+'Map and Results'!$G$64-'Map and Results'!$G31)*(TowerDistanceMatrix!AR13-'Map and Results'!$G$64+'Map and Results'!$G31)*(TowerDistanceMatrix!AR13+'Map and Results'!$G$64+'Map and Results'!$G31))))</f>
        <v>0</v>
      </c>
      <c r="AS14" s="26">
        <f ca="1">IF(TowerDistanceMatrix!AS13&lt;=ABS('Map and Results'!$G$65-'Map and Results'!$G31),MIN('Map and Results'!$H$65,'Map and Results'!$H31),IF(TowerDistanceMatrix!AS13&gt;=('Map and Results'!$G31+'Map and Results'!$G$65),0,'Map and Results'!$G$65^2*ACOS((TowerDistanceMatrix!AS13^2+'Map and Results'!$G$65^2-'Map and Results'!$G31^2)/(2*TowerDistanceMatrix!AS13*'Map and Results'!$G$65))+'Map and Results'!$G31^2*ACOS((TowerDistanceMatrix!AS13^2-'Map and Results'!$G$65^2+'Map and Results'!$G31^2)/(2*TowerDistanceMatrix!AS13*'Map and Results'!$G31))-0.5*SQRT((-TowerDistanceMatrix!AS13+'Map and Results'!$G$65+'Map and Results'!$G31)*(TowerDistanceMatrix!AS13+'Map and Results'!$G$65-'Map and Results'!$G31)*(TowerDistanceMatrix!AS13-'Map and Results'!$G$65+'Map and Results'!$G31)*(TowerDistanceMatrix!AS13+'Map and Results'!$G$65+'Map and Results'!$G31))))</f>
        <v>0</v>
      </c>
      <c r="AT14" s="26">
        <f ca="1">IF(TowerDistanceMatrix!AT13&lt;=ABS('Map and Results'!$G$66-'Map and Results'!$G31),MIN('Map and Results'!$H$66,'Map and Results'!$H31),IF(TowerDistanceMatrix!AT13&gt;=('Map and Results'!$G31+'Map and Results'!$G$66),0,'Map and Results'!$G$66^2*ACOS((TowerDistanceMatrix!AT13^2+'Map and Results'!$G$66^2-'Map and Results'!$G31^2)/(2*TowerDistanceMatrix!AT13*'Map and Results'!$G$66))+'Map and Results'!$G31^2*ACOS((TowerDistanceMatrix!AT13^2-'Map and Results'!$G$66^2+'Map and Results'!$G31^2)/(2*TowerDistanceMatrix!AT13*'Map and Results'!$G31))-0.5*SQRT((-TowerDistanceMatrix!AT13+'Map and Results'!$G$66+'Map and Results'!$G31)*(TowerDistanceMatrix!AT13+'Map and Results'!$G$66-'Map and Results'!$G31)*(TowerDistanceMatrix!AT13-'Map and Results'!$G$66+'Map and Results'!$G31)*(TowerDistanceMatrix!AT13+'Map and Results'!$G$66+'Map and Results'!$G31))))</f>
        <v>0</v>
      </c>
      <c r="AU14" s="26">
        <f ca="1">IF(TowerDistanceMatrix!AU13&lt;=ABS('Map and Results'!$G$67-'Map and Results'!$G31),MIN('Map and Results'!$H$67,'Map and Results'!$H31),IF(TowerDistanceMatrix!AU13&gt;=('Map and Results'!$G31+'Map and Results'!$G$67),0,'Map and Results'!$G$67^2*ACOS((TowerDistanceMatrix!AU13^2+'Map and Results'!$G$67^2-'Map and Results'!$G31^2)/(2*TowerDistanceMatrix!AU13*'Map and Results'!$G$67))+'Map and Results'!$G31^2*ACOS((TowerDistanceMatrix!AU13^2-'Map and Results'!$G$67^2+'Map and Results'!$G31^2)/(2*TowerDistanceMatrix!AU13*'Map and Results'!$G31))-0.5*SQRT((-TowerDistanceMatrix!AU13+'Map and Results'!$G$67+'Map and Results'!$G31)*(TowerDistanceMatrix!AU13+'Map and Results'!$G$67-'Map and Results'!$G31)*(TowerDistanceMatrix!AU13-'Map and Results'!$G$67+'Map and Results'!$G31)*(TowerDistanceMatrix!AU13+'Map and Results'!$G$67+'Map and Results'!$G31))))</f>
        <v>0</v>
      </c>
      <c r="AV14" s="26">
        <f ca="1">IF(TowerDistanceMatrix!AV13&lt;=ABS('Map and Results'!$G$68-'Map and Results'!$G31),MIN('Map and Results'!$H$68,'Map and Results'!$H31),IF(TowerDistanceMatrix!AV13&gt;=('Map and Results'!$G31+'Map and Results'!$G$68),0,'Map and Results'!$G$68^2*ACOS((TowerDistanceMatrix!AV13^2+'Map and Results'!$G$68^2-'Map and Results'!$G31^2)/(2*TowerDistanceMatrix!AV13*'Map and Results'!$G$68))+'Map and Results'!$G31^2*ACOS((TowerDistanceMatrix!AV13^2-'Map and Results'!$G$68^2+'Map and Results'!$G31^2)/(2*TowerDistanceMatrix!AV13*'Map and Results'!$G31))-0.5*SQRT((-TowerDistanceMatrix!AV13+'Map and Results'!$G$68+'Map and Results'!$G31)*(TowerDistanceMatrix!AV13+'Map and Results'!$G$68-'Map and Results'!$G31)*(TowerDistanceMatrix!AV13-'Map and Results'!$G$68+'Map and Results'!$G31)*(TowerDistanceMatrix!AV13+'Map and Results'!$G$68+'Map and Results'!$G31))))</f>
        <v>0</v>
      </c>
      <c r="AW14" s="26">
        <f ca="1">IF(TowerDistanceMatrix!AW13&lt;=ABS('Map and Results'!$G$69-'Map and Results'!$G31),MIN('Map and Results'!$H$69,'Map and Results'!$H31),IF(TowerDistanceMatrix!AW13&gt;=('Map and Results'!$G31+'Map and Results'!$G$69),0,'Map and Results'!$G$69^2*ACOS((TowerDistanceMatrix!AW13^2+'Map and Results'!$G$69^2-'Map and Results'!$G31^2)/(2*TowerDistanceMatrix!AW13*'Map and Results'!$G$69))+'Map and Results'!$G31^2*ACOS((TowerDistanceMatrix!AW13^2-'Map and Results'!$G$69^2+'Map and Results'!$G31^2)/(2*TowerDistanceMatrix!AW13*'Map and Results'!$G31))-0.5*SQRT((-TowerDistanceMatrix!AW13+'Map and Results'!$G$69+'Map and Results'!$G31)*(TowerDistanceMatrix!AW13+'Map and Results'!$G$69-'Map and Results'!$G31)*(TowerDistanceMatrix!AW13-'Map and Results'!$G$69+'Map and Results'!$G31)*(TowerDistanceMatrix!AW13+'Map and Results'!$G$69+'Map and Results'!$G31))))</f>
        <v>0</v>
      </c>
      <c r="AX14" s="26">
        <f ca="1">IF(TowerDistanceMatrix!AX13&lt;=ABS('Map and Results'!$G$70-'Map and Results'!$G31),MIN('Map and Results'!$H$70,'Map and Results'!$H31),IF(TowerDistanceMatrix!AX13&gt;=('Map and Results'!$G31+'Map and Results'!$G$70),0,'Map and Results'!$G$70^2*ACOS((TowerDistanceMatrix!AX13^2+'Map and Results'!$G$70^2-'Map and Results'!$G31^2)/(2*TowerDistanceMatrix!AX13*'Map and Results'!$G$70))+'Map and Results'!$G31^2*ACOS((TowerDistanceMatrix!AX13^2-'Map and Results'!$G$70^2+'Map and Results'!$G31^2)/(2*TowerDistanceMatrix!AX13*'Map and Results'!$G31))-0.5*SQRT((-TowerDistanceMatrix!AX13+'Map and Results'!$G$70+'Map and Results'!$G31)*(TowerDistanceMatrix!AX13+'Map and Results'!$G$70-'Map and Results'!$G31)*(TowerDistanceMatrix!AX13-'Map and Results'!$G$70+'Map and Results'!$G31)*(TowerDistanceMatrix!AX13+'Map and Results'!$G$70+'Map and Results'!$G31))))</f>
        <v>0</v>
      </c>
      <c r="AY14" s="26">
        <f ca="1">IF(TowerDistanceMatrix!AY13&lt;=ABS('Map and Results'!$G$71-'Map and Results'!$G31),MIN('Map and Results'!$H$71,'Map and Results'!$H31),IF(TowerDistanceMatrix!AY13&gt;=('Map and Results'!$G31+'Map and Results'!$G$71),0,'Map and Results'!$G$71^2*ACOS((TowerDistanceMatrix!AY13^2+'Map and Results'!$G$71^2-'Map and Results'!$G31^2)/(2*TowerDistanceMatrix!AY13*'Map and Results'!$G$71))+'Map and Results'!$G31^2*ACOS((TowerDistanceMatrix!AY13^2-'Map and Results'!$G$71^2+'Map and Results'!$G31^2)/(2*TowerDistanceMatrix!AY13*'Map and Results'!$G31))-0.5*SQRT((-TowerDistanceMatrix!AY13+'Map and Results'!$G$71+'Map and Results'!$G31)*(TowerDistanceMatrix!AY13+'Map and Results'!$G$71-'Map and Results'!$G31)*(TowerDistanceMatrix!AY13-'Map and Results'!$G$71+'Map and Results'!$G31)*(TowerDistanceMatrix!AY13+'Map and Results'!$G$71+'Map and Results'!$G31))))</f>
        <v>0</v>
      </c>
      <c r="AZ14" s="26">
        <f ca="1">IF(TowerDistanceMatrix!AZ13&lt;=ABS('Map and Results'!$G$72-'Map and Results'!$G31),MIN('Map and Results'!$H$72,'Map and Results'!$H31),IF(TowerDistanceMatrix!AZ13&gt;=('Map and Results'!$G31+'Map and Results'!$G$72),0,'Map and Results'!$G$72^2*ACOS((TowerDistanceMatrix!AZ13^2+'Map and Results'!$G$72^2-'Map and Results'!$G31^2)/(2*TowerDistanceMatrix!AZ13*'Map and Results'!$G$72))+'Map and Results'!$G31^2*ACOS((TowerDistanceMatrix!AZ13^2-'Map and Results'!$G$72^2+'Map and Results'!$G31^2)/(2*TowerDistanceMatrix!AZ13*'Map and Results'!$G31))-0.5*SQRT((-TowerDistanceMatrix!AZ13+'Map and Results'!$G$72+'Map and Results'!$G31)*(TowerDistanceMatrix!AZ13+'Map and Results'!$G$72-'Map and Results'!$G31)*(TowerDistanceMatrix!AZ13-'Map and Results'!$G$72+'Map and Results'!$G31)*(TowerDistanceMatrix!AZ13+'Map and Results'!$G$72+'Map and Results'!$G31))))</f>
        <v>0</v>
      </c>
      <c r="BA14" s="26"/>
      <c r="BB14" s="26"/>
      <c r="BC14">
        <f ca="1">IF('Map and Results'!B31=0,0,SUM(C14:AZ14))-BE14</f>
        <v>2476.2430646369858</v>
      </c>
      <c r="BD14">
        <v>9</v>
      </c>
      <c r="BE14">
        <f t="shared" ca="1" si="0"/>
        <v>2827.4333882308138</v>
      </c>
      <c r="BG14">
        <f t="shared" ca="1" si="1"/>
        <v>28.274333882308138</v>
      </c>
      <c r="BH14">
        <f t="shared" ca="1" si="2"/>
        <v>565.48667764616278</v>
      </c>
      <c r="BJ14">
        <f ca="1">IF('Map and Results'!B31=0,0,IF((SUM(C14:AZ14)-BE14)&gt;BH14,$BJ$3,0))</f>
        <v>10000000000</v>
      </c>
    </row>
    <row r="15" spans="1:62" ht="15">
      <c r="A15" s="96"/>
      <c r="B15" s="7">
        <v>10</v>
      </c>
      <c r="C15" s="4">
        <f ca="1">IF(TowerDistanceMatrix!C14&lt;=ABS('Map and Results'!$G$23-'Map and Results'!G32),MIN('Map and Results'!H32,'Map and Results'!H30),IF(TowerDistanceMatrix!C14&gt;=('Map and Results'!$G$23+'Map and Results'!G32),0,'Map and Results'!$G$23^2*ACOS((TowerDistanceMatrix!C14^2+'Map and Results'!$G$23^2-'Map and Results'!G32^2)/(2*TowerDistanceMatrix!C14*'Map and Results'!$G$23))+'Map and Results'!G32^2*ACOS((TowerDistanceMatrix!C14^2-'Map and Results'!$G$23^2+'Map and Results'!G32^2)/(2*TowerDistanceMatrix!C14*'Map and Results'!G32))-0.5*SQRT((-TowerDistanceMatrix!C14+'Map and Results'!$G$23+'Map and Results'!G32)*(TowerDistanceMatrix!C14+'Map and Results'!$G$23-'Map and Results'!G32)*(TowerDistanceMatrix!C14-'Map and Results'!$G$23+'Map and Results'!G32)*(TowerDistanceMatrix!C14+'Map and Results'!$G$23+'Map and Results'!G32))))</f>
        <v>0</v>
      </c>
      <c r="D15">
        <f ca="1">IF(TowerDistanceMatrix!D14&lt;=ABS('Map and Results'!$G$24-'Map and Results'!G32),MIN('Map and Results'!$H$24,'Map and Results'!H32),IF(TowerDistanceMatrix!D14&gt;=('Map and Results'!G32+'Map and Results'!$G$24),0,'Map and Results'!$G$24^2*ACOS((TowerDistanceMatrix!D14^2+'Map and Results'!$G$24^2-'Map and Results'!G32^2)/(2*TowerDistanceMatrix!D14*'Map and Results'!$G$24))+'Map and Results'!G32^2*ACOS((TowerDistanceMatrix!D14^2-'Map and Results'!$G$24^2+'Map and Results'!G32^2)/(2*TowerDistanceMatrix!D14*'Map and Results'!G32))-0.5*SQRT((-TowerDistanceMatrix!D14+'Map and Results'!$G$24+'Map and Results'!G32)*(TowerDistanceMatrix!D14+'Map and Results'!$G$24-'Map and Results'!G32)*(TowerDistanceMatrix!D14-'Map and Results'!$G$24+'Map and Results'!G32)*(TowerDistanceMatrix!D14+'Map and Results'!$G$24+'Map and Results'!G32))))</f>
        <v>0</v>
      </c>
      <c r="E15">
        <f ca="1">IF(TowerDistanceMatrix!E14&lt;=ABS('Map and Results'!$G$25-'Map and Results'!G32),MIN('Map and Results'!$H$25,'Map and Results'!H32),IF(TowerDistanceMatrix!E14&gt;=('Map and Results'!G32+'Map and Results'!$G$25),0,'Map and Results'!$G$25^2*ACOS((TowerDistanceMatrix!E14^2+'Map and Results'!$G$25^2-'Map and Results'!G32^2)/(2*TowerDistanceMatrix!E14*'Map and Results'!$G$25))+'Map and Results'!G32^2*ACOS((TowerDistanceMatrix!E14^2-'Map and Results'!$G$25^2+'Map and Results'!G32^2)/(2*TowerDistanceMatrix!E14*'Map and Results'!G32))-0.5*SQRT((-TowerDistanceMatrix!E14+'Map and Results'!$G$25+'Map and Results'!G32)*(TowerDistanceMatrix!E14+'Map and Results'!$G$25-'Map and Results'!G32)*(TowerDistanceMatrix!E14-'Map and Results'!$G$25+'Map and Results'!G32)*(TowerDistanceMatrix!E14+'Map and Results'!$G$25+'Map and Results'!G32))))</f>
        <v>0</v>
      </c>
      <c r="F15">
        <f ca="1">IF(TowerDistanceMatrix!F14&lt;=ABS('Map and Results'!$G$26-'Map and Results'!$G32),MIN('Map and Results'!$H$26,'Map and Results'!$H32),IF(TowerDistanceMatrix!F14&gt;=('Map and Results'!$G32+'Map and Results'!$G$26),0,'Map and Results'!$G$26^2*ACOS((TowerDistanceMatrix!F14^2+'Map and Results'!$G$26^2-'Map and Results'!$G32^2)/(2*TowerDistanceMatrix!F14*'Map and Results'!$G$26))+'Map and Results'!$G32^2*ACOS((TowerDistanceMatrix!F14^2-'Map and Results'!$G$26^2+'Map and Results'!$G32^2)/(2*TowerDistanceMatrix!F14*'Map and Results'!$G32))-0.5*SQRT((-TowerDistanceMatrix!F14+'Map and Results'!$G$26+'Map and Results'!$G32)*(TowerDistanceMatrix!F14+'Map and Results'!$G$26-'Map and Results'!$G32)*(TowerDistanceMatrix!F14-'Map and Results'!$G$26+'Map and Results'!$G32)*(TowerDistanceMatrix!F14+'Map and Results'!$G$26+'Map and Results'!$G32))))</f>
        <v>0</v>
      </c>
      <c r="G15" s="26">
        <f ca="1">IF(TowerDistanceMatrix!G14&lt;=ABS('Map and Results'!$G$27-'Map and Results'!$G32),MIN('Map and Results'!$H$27,'Map and Results'!$H32),IF(TowerDistanceMatrix!G14&gt;=('Map and Results'!$G32+'Map and Results'!$G$27),0,'Map and Results'!$G$27^2*ACOS((TowerDistanceMatrix!G14^2+'Map and Results'!$G$27^2-'Map and Results'!$G32^2)/(2*TowerDistanceMatrix!G14*'Map and Results'!$G$27))+'Map and Results'!$G32^2*ACOS((TowerDistanceMatrix!G14^2-'Map and Results'!$G$27^2+'Map and Results'!$G32^2)/(2*TowerDistanceMatrix!G14*'Map and Results'!$G32))-0.5*SQRT((-TowerDistanceMatrix!G14+'Map and Results'!$G$27+'Map and Results'!$G32)*(TowerDistanceMatrix!G14+'Map and Results'!$G$27-'Map and Results'!$G32)*(TowerDistanceMatrix!G14-'Map and Results'!$G$27+'Map and Results'!$G32)*(TowerDistanceMatrix!G14+'Map and Results'!$G$27+'Map and Results'!$G32))))</f>
        <v>0</v>
      </c>
      <c r="H15" s="26">
        <f ca="1">IF(TowerDistanceMatrix!H14&lt;=ABS('Map and Results'!$G$28-'Map and Results'!$G32),MIN('Map and Results'!$H$28,'Map and Results'!$H32),IF(TowerDistanceMatrix!H14&gt;=('Map and Results'!$G32+'Map and Results'!$G$28),0,'Map and Results'!$G$28^2*ACOS((TowerDistanceMatrix!H14^2+'Map and Results'!$G$28^2-'Map and Results'!$G32^2)/(2*TowerDistanceMatrix!H14*'Map and Results'!$G$28))+'Map and Results'!$G32^2*ACOS((TowerDistanceMatrix!H14^2-'Map and Results'!$G$28^2+'Map and Results'!$G32^2)/(2*TowerDistanceMatrix!H14*'Map and Results'!$G32))-0.5*SQRT((-TowerDistanceMatrix!H14+'Map and Results'!$G$28+'Map and Results'!$G32)*(TowerDistanceMatrix!H14+'Map and Results'!$G$28-'Map and Results'!$G32)*(TowerDistanceMatrix!H14-'Map and Results'!$G$28+'Map and Results'!$G32)*(TowerDistanceMatrix!H14+'Map and Results'!$G$28+'Map and Results'!$G32))))</f>
        <v>0</v>
      </c>
      <c r="I15">
        <f ca="1">IF(TowerDistanceMatrix!I14&lt;=ABS('Map and Results'!$G$29-'Map and Results'!$G32),MIN('Map and Results'!$H$29,'Map and Results'!$H32),IF(TowerDistanceMatrix!I14&gt;=('Map and Results'!$G32+'Map and Results'!$G$29),0,'Map and Results'!$G$29^2*ACOS((TowerDistanceMatrix!I14^2+'Map and Results'!$G$29^2-'Map and Results'!$G32^2)/(2*TowerDistanceMatrix!I14*'Map and Results'!$G$29))+'Map and Results'!$G32^2*ACOS((TowerDistanceMatrix!I14^2-'Map and Results'!$G$29^2+'Map and Results'!$G32^2)/(2*TowerDistanceMatrix!I14*'Map and Results'!$G32))-0.5*SQRT((-TowerDistanceMatrix!I14+'Map and Results'!$G$29+'Map and Results'!$G32)*(TowerDistanceMatrix!I14+'Map and Results'!$G$29-'Map and Results'!$G32)*(TowerDistanceMatrix!I14-'Map and Results'!$G$29+'Map and Results'!$G32)*(TowerDistanceMatrix!I14+'Map and Results'!$G$29+'Map and Results'!$G32))))</f>
        <v>0</v>
      </c>
      <c r="J15">
        <f ca="1">IF(TowerDistanceMatrix!J14&lt;=ABS('Map and Results'!$G$30-'Map and Results'!$G32),MIN('Map and Results'!$H$30,'Map and Results'!$H32),IF(TowerDistanceMatrix!J14&gt;=('Map and Results'!$G32+'Map and Results'!$G$30),0,'Map and Results'!$G$30^2*ACOS((TowerDistanceMatrix!J14^2+'Map and Results'!$G$30^2-'Map and Results'!$G32^2)/(2*TowerDistanceMatrix!J14*'Map and Results'!$G$30))+'Map and Results'!$G32^2*ACOS((TowerDistanceMatrix!J14^2-'Map and Results'!$G$30^2+'Map and Results'!$G32^2)/(2*TowerDistanceMatrix!J14*'Map and Results'!$G32))-0.5*SQRT((-TowerDistanceMatrix!J14+'Map and Results'!$G$30+'Map and Results'!$G32)*(TowerDistanceMatrix!J14+'Map and Results'!$G$30-'Map and Results'!$G32)*(TowerDistanceMatrix!J14-'Map and Results'!$G$30+'Map and Results'!$G32)*(TowerDistanceMatrix!J14+'Map and Results'!$G$30+'Map and Results'!$G32))))</f>
        <v>0</v>
      </c>
      <c r="K15" s="26">
        <f ca="1">IF(TowerDistanceMatrix!K14&lt;=ABS('Map and Results'!$G$31-'Map and Results'!$G32),MIN('Map and Results'!$H$31,'Map and Results'!$H32),IF(TowerDistanceMatrix!K14&gt;=('Map and Results'!$G32+'Map and Results'!$G$31),0,'Map and Results'!$G$31^2*ACOS((TowerDistanceMatrix!K14^2+'Map and Results'!$G$31^2-'Map and Results'!$G32^2)/(2*TowerDistanceMatrix!K14*'Map and Results'!$G$31))+'Map and Results'!$G32^2*ACOS((TowerDistanceMatrix!K14^2-'Map and Results'!$G$31^2+'Map and Results'!$G32^2)/(2*TowerDistanceMatrix!K14*'Map and Results'!$G32))-0.5*SQRT((-TowerDistanceMatrix!K14+'Map and Results'!$G$31+'Map and Results'!$G32)*(TowerDistanceMatrix!K14+'Map and Results'!$G$31-'Map and Results'!$G32)*(TowerDistanceMatrix!K14-'Map and Results'!$G$31+'Map and Results'!$G32)*(TowerDistanceMatrix!K14+'Map and Results'!$G$31+'Map and Results'!$G32))))</f>
        <v>0</v>
      </c>
      <c r="L15" s="26">
        <f ca="1">IF(TowerDistanceMatrix!L14&lt;=ABS('Map and Results'!$G$32-'Map and Results'!$G32),MIN('Map and Results'!$H$32,'Map and Results'!$H32),IF(TowerDistanceMatrix!L14&gt;=('Map and Results'!$G32+'Map and Results'!$G$32),0,'Map and Results'!$G$32^2*ACOS((TowerDistanceMatrix!L14^2+'Map and Results'!$G$32^2-'Map and Results'!$G32^2)/(2*TowerDistanceMatrix!L14*'Map and Results'!$G$32))+'Map and Results'!$G32^2*ACOS((TowerDistanceMatrix!L14^2-'Map and Results'!$G$32^2+'Map and Results'!$G32^2)/(2*TowerDistanceMatrix!L14*'Map and Results'!$G32))-0.5*SQRT((-TowerDistanceMatrix!L14+'Map and Results'!$G$32+'Map and Results'!$G32)*(TowerDistanceMatrix!L14+'Map and Results'!$G$32-'Map and Results'!$G32)*(TowerDistanceMatrix!L14-'Map and Results'!$G$32+'Map and Results'!$G32)*(TowerDistanceMatrix!L14+'Map and Results'!$G$32+'Map and Results'!$G32))))</f>
        <v>2827.4333882308138</v>
      </c>
      <c r="M15" s="26">
        <f ca="1">IF(TowerDistanceMatrix!M14&lt;=ABS('Map and Results'!$G$33-'Map and Results'!$G32),MIN('Map and Results'!$H$33,'Map and Results'!$H32),IF(TowerDistanceMatrix!M14&gt;=('Map and Results'!$G32+'Map and Results'!$G$33),0,'Map and Results'!$G$33^2*ACOS((TowerDistanceMatrix!M14^2+'Map and Results'!$G$33^2-'Map and Results'!$G32^2)/(2*TowerDistanceMatrix!M14*'Map and Results'!$G$33))+'Map and Results'!$G32^2*ACOS((TowerDistanceMatrix!M14^2-'Map and Results'!$G$33^2+'Map and Results'!$G32^2)/(2*TowerDistanceMatrix!M14*'Map and Results'!$G32))-0.5*SQRT((-TowerDistanceMatrix!M14+'Map and Results'!$G$33+'Map and Results'!$G32)*(TowerDistanceMatrix!M14+'Map and Results'!$G$33-'Map and Results'!$G32)*(TowerDistanceMatrix!M14-'Map and Results'!$G$33+'Map and Results'!$G32)*(TowerDistanceMatrix!M14+'Map and Results'!$G$33+'Map and Results'!$G32))))</f>
        <v>0</v>
      </c>
      <c r="N15" s="26">
        <f ca="1">IF(TowerDistanceMatrix!N14&lt;=ABS('Map and Results'!$G$34-'Map and Results'!$G32),MIN('Map and Results'!$H$34,'Map and Results'!$H32),IF(TowerDistanceMatrix!N14&gt;=('Map and Results'!$G32+'Map and Results'!$G$34),0,'Map and Results'!$G$34^2*ACOS((TowerDistanceMatrix!N14^2+'Map and Results'!$G$34^2-'Map and Results'!$G32^2)/(2*TowerDistanceMatrix!N14*'Map and Results'!$G$34))+'Map and Results'!$G32^2*ACOS((TowerDistanceMatrix!N14^2-'Map and Results'!$G$34^2+'Map and Results'!$G32^2)/(2*TowerDistanceMatrix!N14*'Map and Results'!$G32))-0.5*SQRT((-TowerDistanceMatrix!N14+'Map and Results'!$G$34+'Map and Results'!$G32)*(TowerDistanceMatrix!N14+'Map and Results'!$G$34-'Map and Results'!$G32)*(TowerDistanceMatrix!N14-'Map and Results'!$G$34+'Map and Results'!$G32)*(TowerDistanceMatrix!N14+'Map and Results'!$G$34+'Map and Results'!$G32))))</f>
        <v>0</v>
      </c>
      <c r="O15" s="26">
        <f ca="1">IF(TowerDistanceMatrix!O14&lt;=ABS('Map and Results'!$G$35-'Map and Results'!$G32),MIN('Map and Results'!$H$35,'Map and Results'!$H32),IF(TowerDistanceMatrix!O14&gt;=('Map and Results'!$G32+'Map and Results'!$G$35),0,'Map and Results'!$G$35^2*ACOS((TowerDistanceMatrix!O14^2+'Map and Results'!$G$35^2-'Map and Results'!$G32^2)/(2*TowerDistanceMatrix!O14*'Map and Results'!$G$35))+'Map and Results'!$G32^2*ACOS((TowerDistanceMatrix!O14^2-'Map and Results'!$G$35^2+'Map and Results'!$G32^2)/(2*TowerDistanceMatrix!O14*'Map and Results'!$G32))-0.5*SQRT((-TowerDistanceMatrix!O14+'Map and Results'!$G$35+'Map and Results'!$G32)*(TowerDistanceMatrix!O14+'Map and Results'!$G$35-'Map and Results'!$G32)*(TowerDistanceMatrix!O14-'Map and Results'!$G$35+'Map and Results'!$G32)*(TowerDistanceMatrix!O14+'Map and Results'!$G$35+'Map and Results'!$G32))))</f>
        <v>0</v>
      </c>
      <c r="P15" s="26">
        <f ca="1">IF(TowerDistanceMatrix!P14&lt;=ABS('Map and Results'!$G$36-'Map and Results'!$G32),MIN('Map and Results'!$H$36,'Map and Results'!$H32),IF(TowerDistanceMatrix!P14&gt;=('Map and Results'!$G32+'Map and Results'!$G$36),0,'Map and Results'!$G$36^2*ACOS((TowerDistanceMatrix!P14^2+'Map and Results'!$G$36^2-'Map and Results'!$G32^2)/(2*TowerDistanceMatrix!P14*'Map and Results'!$G$36))+'Map and Results'!$G32^2*ACOS((TowerDistanceMatrix!P14^2-'Map and Results'!$G$36^2+'Map and Results'!$G32^2)/(2*TowerDistanceMatrix!P14*'Map and Results'!$G32))-0.5*SQRT((-TowerDistanceMatrix!P14+'Map and Results'!$G$36+'Map and Results'!$G32)*(TowerDistanceMatrix!P14+'Map and Results'!$G$36-'Map and Results'!$G32)*(TowerDistanceMatrix!P14-'Map and Results'!$G$36+'Map and Results'!$G32)*(TowerDistanceMatrix!P14+'Map and Results'!$G$36+'Map and Results'!$G32))))</f>
        <v>0</v>
      </c>
      <c r="Q15" s="26">
        <f ca="1">IF(TowerDistanceMatrix!Q14&lt;=ABS('Map and Results'!$G$37-'Map and Results'!$G32),MIN('Map and Results'!$H$37,'Map and Results'!$H32),IF(TowerDistanceMatrix!Q14&gt;=('Map and Results'!$G32+'Map and Results'!$G$37),0,'Map and Results'!$G$37^2*ACOS((TowerDistanceMatrix!Q14^2+'Map and Results'!$G$37^2-'Map and Results'!$G32^2)/(2*TowerDistanceMatrix!Q14*'Map and Results'!$G$37))+'Map and Results'!$G32^2*ACOS((TowerDistanceMatrix!Q14^2-'Map and Results'!$G$37^2+'Map and Results'!$G32^2)/(2*TowerDistanceMatrix!Q14*'Map and Results'!$G32))-0.5*SQRT((-TowerDistanceMatrix!Q14+'Map and Results'!$G$37+'Map and Results'!$G32)*(TowerDistanceMatrix!Q14+'Map and Results'!$G$37-'Map and Results'!$G32)*(TowerDistanceMatrix!Q14-'Map and Results'!$G$37+'Map and Results'!$G32)*(TowerDistanceMatrix!Q14+'Map and Results'!$G$37+'Map and Results'!$G32))))</f>
        <v>34.829368943804695</v>
      </c>
      <c r="R15" s="26">
        <f ca="1">IF(TowerDistanceMatrix!R14&lt;=ABS('Map and Results'!$G$38-'Map and Results'!$G32),MIN('Map and Results'!$H$38,'Map and Results'!$H32),IF(TowerDistanceMatrix!R14&gt;=('Map and Results'!$G32+'Map and Results'!$G$38),0,'Map and Results'!$G$38^2*ACOS((TowerDistanceMatrix!R14^2+'Map and Results'!$G$38^2-'Map and Results'!$G32^2)/(2*TowerDistanceMatrix!R14*'Map and Results'!$G$38))+'Map and Results'!$G32^2*ACOS((TowerDistanceMatrix!R14^2-'Map and Results'!$G$38^2+'Map and Results'!$G32^2)/(2*TowerDistanceMatrix!R14*'Map and Results'!$G32))-0.5*SQRT((-TowerDistanceMatrix!R14+'Map and Results'!$G$38+'Map and Results'!$G32)*(TowerDistanceMatrix!R14+'Map and Results'!$G$38-'Map and Results'!$G32)*(TowerDistanceMatrix!R14-'Map and Results'!$G$38+'Map and Results'!$G32)*(TowerDistanceMatrix!R14+'Map and Results'!$G$38+'Map and Results'!$G32))))</f>
        <v>206.7225513447728</v>
      </c>
      <c r="S15" s="26">
        <f ca="1">IF(TowerDistanceMatrix!S14&lt;=ABS('Map and Results'!$G$39-'Map and Results'!$G32),MIN('Map and Results'!$H$39,'Map and Results'!$H32),IF(TowerDistanceMatrix!S14&gt;=('Map and Results'!$G32+'Map and Results'!$G$39),0,'Map and Results'!$G$39^2*ACOS((TowerDistanceMatrix!S14^2+'Map and Results'!$G$39^2-'Map and Results'!$G32^2)/(2*TowerDistanceMatrix!S14*'Map and Results'!$G$39))+'Map and Results'!$G32^2*ACOS((TowerDistanceMatrix!S14^2-'Map and Results'!$G$39^2+'Map and Results'!$G32^2)/(2*TowerDistanceMatrix!S14*'Map and Results'!$G32))-0.5*SQRT((-TowerDistanceMatrix!S14+'Map and Results'!$G$39+'Map and Results'!$G32)*(TowerDistanceMatrix!S14+'Map and Results'!$G$39-'Map and Results'!$G32)*(TowerDistanceMatrix!S14-'Map and Results'!$G$39+'Map and Results'!$G32)*(TowerDistanceMatrix!S14+'Map and Results'!$G$39+'Map and Results'!$G32))))</f>
        <v>94.735717337179324</v>
      </c>
      <c r="T15" s="26">
        <f ca="1">IF(TowerDistanceMatrix!T14&lt;=ABS('Map and Results'!$G$40-'Map and Results'!$G32),MIN('Map and Results'!$H$40,'Map and Results'!$H32),IF(TowerDistanceMatrix!T14&gt;=('Map and Results'!$G32+'Map and Results'!$G$40),0,'Map and Results'!$G$40^2*ACOS((TowerDistanceMatrix!T14^2+'Map and Results'!$G$40^2-'Map and Results'!$G32^2)/(2*TowerDistanceMatrix!T14*'Map and Results'!$G$40))+'Map and Results'!$G32^2*ACOS((TowerDistanceMatrix!T14^2-'Map and Results'!$G$40^2+'Map and Results'!$G32^2)/(2*TowerDistanceMatrix!T14*'Map and Results'!$G32))-0.5*SQRT((-TowerDistanceMatrix!T14+'Map and Results'!$G$40+'Map and Results'!$G32)*(TowerDistanceMatrix!T14+'Map and Results'!$G$40-'Map and Results'!$G32)*(TowerDistanceMatrix!T14-'Map and Results'!$G$40+'Map and Results'!$G32)*(TowerDistanceMatrix!T14+'Map and Results'!$G$40+'Map and Results'!$G32))))</f>
        <v>0</v>
      </c>
      <c r="U15" s="26">
        <f ca="1">IF(TowerDistanceMatrix!U14&lt;=ABS('Map and Results'!$G$41-'Map and Results'!$G32),MIN('Map and Results'!$H$41,'Map and Results'!$H32),IF(TowerDistanceMatrix!U14&gt;=('Map and Results'!$G32+'Map and Results'!$G$41),0,'Map and Results'!$G$41^2*ACOS((TowerDistanceMatrix!U14^2+'Map and Results'!$G$41^2-'Map and Results'!$G32^2)/(2*TowerDistanceMatrix!U14*'Map and Results'!$G$41))+'Map and Results'!$G32^2*ACOS((TowerDistanceMatrix!U14^2-'Map and Results'!$G$41^2+'Map and Results'!$G32^2)/(2*TowerDistanceMatrix!U14*'Map and Results'!$G32))-0.5*SQRT((-TowerDistanceMatrix!U14+'Map and Results'!$G$41+'Map and Results'!$G32)*(TowerDistanceMatrix!U14+'Map and Results'!$G$41-'Map and Results'!$G32)*(TowerDistanceMatrix!U14-'Map and Results'!$G$41+'Map and Results'!$G32)*(TowerDistanceMatrix!U14+'Map and Results'!$G$41+'Map and Results'!$G32))))</f>
        <v>0</v>
      </c>
      <c r="V15" s="26">
        <f ca="1">IF(TowerDistanceMatrix!V14&lt;=ABS('Map and Results'!$G$42-'Map and Results'!$G32),MIN('Map and Results'!$H$42,'Map and Results'!$H32),IF(TowerDistanceMatrix!V14&gt;=('Map and Results'!$G32+'Map and Results'!$G$42),0,'Map and Results'!$G$42^2*ACOS((TowerDistanceMatrix!V14^2+'Map and Results'!$G$42^2-'Map and Results'!$G32^2)/(2*TowerDistanceMatrix!V14*'Map and Results'!$G$42))+'Map and Results'!$G32^2*ACOS((TowerDistanceMatrix!V14^2-'Map and Results'!$G$42^2+'Map and Results'!$G32^2)/(2*TowerDistanceMatrix!V14*'Map and Results'!$G32))-0.5*SQRT((-TowerDistanceMatrix!V14+'Map and Results'!$G$42+'Map and Results'!$G32)*(TowerDistanceMatrix!V14+'Map and Results'!$G$42-'Map and Results'!$G32)*(TowerDistanceMatrix!V14-'Map and Results'!$G$42+'Map and Results'!$G32)*(TowerDistanceMatrix!V14+'Map and Results'!$G$42+'Map and Results'!$G32))))</f>
        <v>0</v>
      </c>
      <c r="W15" s="26">
        <f ca="1">IF(TowerDistanceMatrix!W14&lt;=ABS('Map and Results'!$G$43-'Map and Results'!$G32),MIN('Map and Results'!$H$43,'Map and Results'!$H32),IF(TowerDistanceMatrix!W14&gt;=('Map and Results'!$G32+'Map and Results'!$G$43),0,'Map and Results'!$G$43^2*ACOS((TowerDistanceMatrix!W14^2+'Map and Results'!$G$43^2-'Map and Results'!$G32^2)/(2*TowerDistanceMatrix!W14*'Map and Results'!$G$43))+'Map and Results'!$G32^2*ACOS((TowerDistanceMatrix!W14^2-'Map and Results'!$G$43^2+'Map and Results'!$G32^2)/(2*TowerDistanceMatrix!W14*'Map and Results'!$G32))-0.5*SQRT((-TowerDistanceMatrix!W14+'Map and Results'!$G$43+'Map and Results'!$G32)*(TowerDistanceMatrix!W14+'Map and Results'!$G$43-'Map and Results'!$G32)*(TowerDistanceMatrix!W14-'Map and Results'!$G$43+'Map and Results'!$G32)*(TowerDistanceMatrix!W14+'Map and Results'!$G$43+'Map and Results'!$G32))))</f>
        <v>0</v>
      </c>
      <c r="X15" s="26">
        <f ca="1">IF(TowerDistanceMatrix!X14&lt;=ABS('Map and Results'!$G$44-'Map and Results'!$G32),MIN('Map and Results'!$H$44,'Map and Results'!$H32),IF(TowerDistanceMatrix!X14&gt;=('Map and Results'!$G32+'Map and Results'!$G$44),0,'Map and Results'!$G$44^2*ACOS((TowerDistanceMatrix!X14^2+'Map and Results'!$G$44^2-'Map and Results'!$G32^2)/(2*TowerDistanceMatrix!X14*'Map and Results'!$G$44))+'Map and Results'!$G32^2*ACOS((TowerDistanceMatrix!X14^2-'Map and Results'!$G$44^2+'Map and Results'!$G32^2)/(2*TowerDistanceMatrix!X14*'Map and Results'!$G32))-0.5*SQRT((-TowerDistanceMatrix!X14+'Map and Results'!$G$44+'Map and Results'!$G32)*(TowerDistanceMatrix!X14+'Map and Results'!$G$44-'Map and Results'!$G32)*(TowerDistanceMatrix!X14-'Map and Results'!$G$44+'Map and Results'!$G32)*(TowerDistanceMatrix!X14+'Map and Results'!$G$44+'Map and Results'!$G32))))</f>
        <v>0</v>
      </c>
      <c r="Y15" s="26">
        <f ca="1">IF(TowerDistanceMatrix!Y14&lt;=ABS('Map and Results'!$G$45-'Map and Results'!$G32),MIN('Map and Results'!$H$45,'Map and Results'!$H32),IF(TowerDistanceMatrix!Y14&gt;=('Map and Results'!$G32+'Map and Results'!$G$45),0,'Map and Results'!$G$45^2*ACOS((TowerDistanceMatrix!Y14^2+'Map and Results'!$G$45^2-'Map and Results'!$G32^2)/(2*TowerDistanceMatrix!Y14*'Map and Results'!$G$45))+'Map and Results'!$G32^2*ACOS((TowerDistanceMatrix!Y14^2-'Map and Results'!$G$45^2+'Map and Results'!$G32^2)/(2*TowerDistanceMatrix!Y14*'Map and Results'!$G32))-0.5*SQRT((-TowerDistanceMatrix!Y14+'Map and Results'!$G$45+'Map and Results'!$G32)*(TowerDistanceMatrix!Y14+'Map and Results'!$G$45-'Map and Results'!$G32)*(TowerDistanceMatrix!Y14-'Map and Results'!$G$45+'Map and Results'!$G32)*(TowerDistanceMatrix!Y14+'Map and Results'!$G$45+'Map and Results'!$G32))))</f>
        <v>0</v>
      </c>
      <c r="Z15" s="26">
        <f ca="1">IF(TowerDistanceMatrix!Z14&lt;=ABS('Map and Results'!$G$46-'Map and Results'!$G32),MIN('Map and Results'!$H$46,'Map and Results'!$H32),IF(TowerDistanceMatrix!Z14&gt;=('Map and Results'!$G32+'Map and Results'!$G$46),0,'Map and Results'!$G$46^2*ACOS((TowerDistanceMatrix!Z14^2+'Map and Results'!$G$46^2-'Map and Results'!$G32^2)/(2*TowerDistanceMatrix!Z14*'Map and Results'!$G$46))+'Map and Results'!$G32^2*ACOS((TowerDistanceMatrix!Z14^2-'Map and Results'!$G$46^2+'Map and Results'!$G32^2)/(2*TowerDistanceMatrix!Z14*'Map and Results'!$G32))-0.5*SQRT((-TowerDistanceMatrix!Z14+'Map and Results'!$G$46+'Map and Results'!$G32)*(TowerDistanceMatrix!Z14+'Map and Results'!$G$46-'Map and Results'!$G32)*(TowerDistanceMatrix!Z14-'Map and Results'!$G$46+'Map and Results'!$G32)*(TowerDistanceMatrix!Z14+'Map and Results'!$G$46+'Map and Results'!$G32))))</f>
        <v>0</v>
      </c>
      <c r="AA15" s="26">
        <f ca="1">IF(TowerDistanceMatrix!AA14&lt;=ABS('Map and Results'!$G$47-'Map and Results'!$G32),MIN('Map and Results'!$H$47,'Map and Results'!$H32),IF(TowerDistanceMatrix!AA14&gt;=('Map and Results'!$G32+'Map and Results'!$G$47),0,'Map and Results'!$G$47^2*ACOS((TowerDistanceMatrix!AA14^2+'Map and Results'!$G$47^2-'Map and Results'!$G32^2)/(2*TowerDistanceMatrix!AA14*'Map and Results'!$G$47))+'Map and Results'!$G32^2*ACOS((TowerDistanceMatrix!AA14^2-'Map and Results'!$G$47^2+'Map and Results'!$G32^2)/(2*TowerDistanceMatrix!AA14*'Map and Results'!$G32))-0.5*SQRT((-TowerDistanceMatrix!AA14+'Map and Results'!$G$47+'Map and Results'!$G32)*(TowerDistanceMatrix!AA14+'Map and Results'!$G$47-'Map and Results'!$G32)*(TowerDistanceMatrix!AA14-'Map and Results'!$G$47+'Map and Results'!$G32)*(TowerDistanceMatrix!AA14+'Map and Results'!$G$47+'Map and Results'!$G32))))</f>
        <v>0</v>
      </c>
      <c r="AB15" s="26">
        <f ca="1">IF(TowerDistanceMatrix!AB14&lt;=ABS('Map and Results'!$G$48-'Map and Results'!$G32),MIN('Map and Results'!$H$48,'Map and Results'!$H32),IF(TowerDistanceMatrix!AB14&gt;=('Map and Results'!$G32+'Map and Results'!$G$48),0,'Map and Results'!$G$48^2*ACOS((TowerDistanceMatrix!AB14^2+'Map and Results'!$G$48^2-'Map and Results'!$G32^2)/(2*TowerDistanceMatrix!AB14*'Map and Results'!$G$48))+'Map and Results'!$G32^2*ACOS((TowerDistanceMatrix!AB14^2-'Map and Results'!$G$48^2+'Map and Results'!$G32^2)/(2*TowerDistanceMatrix!AB14*'Map and Results'!$G32))-0.5*SQRT((-TowerDistanceMatrix!AB14+'Map and Results'!$G$48+'Map and Results'!$G32)*(TowerDistanceMatrix!AB14+'Map and Results'!$G$48-'Map and Results'!$G32)*(TowerDistanceMatrix!AB14-'Map and Results'!$G$48+'Map and Results'!$G32)*(TowerDistanceMatrix!AB14+'Map and Results'!$G$48+'Map and Results'!$G32))))</f>
        <v>0</v>
      </c>
      <c r="AC15" s="26">
        <f ca="1">IF(TowerDistanceMatrix!AC14&lt;=ABS('Map and Results'!$G$49-'Map and Results'!$G32),MIN('Map and Results'!$H$49,'Map and Results'!$H32),IF(TowerDistanceMatrix!AC14&gt;=('Map and Results'!$G32+'Map and Results'!$G$49),0,'Map and Results'!$G$49^2*ACOS((TowerDistanceMatrix!AC14^2+'Map and Results'!$G$49^2-'Map and Results'!$G32^2)/(2*TowerDistanceMatrix!AC14*'Map and Results'!$G$49))+'Map and Results'!$G32^2*ACOS((TowerDistanceMatrix!AC14^2-'Map and Results'!$G$49^2+'Map and Results'!$G32^2)/(2*TowerDistanceMatrix!AC14*'Map and Results'!$G32))-0.5*SQRT((-TowerDistanceMatrix!AC14+'Map and Results'!$G$49+'Map and Results'!$G32)*(TowerDistanceMatrix!AC14+'Map and Results'!$G$49-'Map and Results'!$G32)*(TowerDistanceMatrix!AC14-'Map and Results'!$G$49+'Map and Results'!$G32)*(TowerDistanceMatrix!AC14+'Map and Results'!$G$49+'Map and Results'!$G32))))</f>
        <v>0</v>
      </c>
      <c r="AD15" s="26">
        <f ca="1">IF(TowerDistanceMatrix!AD14&lt;=ABS('Map and Results'!$G$50-'Map and Results'!$G32),MIN('Map and Results'!$H$50,'Map and Results'!$H32),IF(TowerDistanceMatrix!AD14&gt;=('Map and Results'!$G32+'Map and Results'!$G$50),0,'Map and Results'!$G$50^2*ACOS((TowerDistanceMatrix!AD14^2+'Map and Results'!$G$50^2-'Map and Results'!$G32^2)/(2*TowerDistanceMatrix!AD14*'Map and Results'!$G$50))+'Map and Results'!$G32^2*ACOS((TowerDistanceMatrix!AD14^2-'Map and Results'!$G$50^2+'Map and Results'!$G32^2)/(2*TowerDistanceMatrix!AD14*'Map and Results'!$G32))-0.5*SQRT((-TowerDistanceMatrix!AD14+'Map and Results'!$G$50+'Map and Results'!$G32)*(TowerDistanceMatrix!AD14+'Map and Results'!$G$50-'Map and Results'!$G32)*(TowerDistanceMatrix!AD14-'Map and Results'!$G$50+'Map and Results'!$G32)*(TowerDistanceMatrix!AD14+'Map and Results'!$G$50+'Map and Results'!$G32))))</f>
        <v>0</v>
      </c>
      <c r="AE15" s="26">
        <f ca="1">IF(TowerDistanceMatrix!AE14&lt;=ABS('Map and Results'!$G$51-'Map and Results'!$G32),MIN('Map and Results'!$H$51,'Map and Results'!$H32),IF(TowerDistanceMatrix!AE14&gt;=('Map and Results'!$G32+'Map and Results'!$G$51),0,'Map and Results'!$G$51^2*ACOS((TowerDistanceMatrix!AE14^2+'Map and Results'!$G$51^2-'Map and Results'!$G32^2)/(2*TowerDistanceMatrix!AE14*'Map and Results'!$G$51))+'Map and Results'!$G32^2*ACOS((TowerDistanceMatrix!AE14^2-'Map and Results'!$G$51^2+'Map and Results'!$G32^2)/(2*TowerDistanceMatrix!AE14*'Map and Results'!$G32))-0.5*SQRT((-TowerDistanceMatrix!AE14+'Map and Results'!$G$51+'Map and Results'!$G32)*(TowerDistanceMatrix!AE14+'Map and Results'!$G$51-'Map and Results'!$G32)*(TowerDistanceMatrix!AE14-'Map and Results'!$G$51+'Map and Results'!$G32)*(TowerDistanceMatrix!AE14+'Map and Results'!$G$51+'Map and Results'!$G32))))</f>
        <v>0</v>
      </c>
      <c r="AF15" s="26">
        <f ca="1">IF(TowerDistanceMatrix!AF14&lt;=ABS('Map and Results'!$G$52-'Map and Results'!$G32),MIN('Map and Results'!$H$52,'Map and Results'!$H32),IF(TowerDistanceMatrix!AF14&gt;=('Map and Results'!$G32+'Map and Results'!$G$52),0,'Map and Results'!$G$52^2*ACOS((TowerDistanceMatrix!AF14^2+'Map and Results'!$G$52^2-'Map and Results'!$G32^2)/(2*TowerDistanceMatrix!AF14*'Map and Results'!$G$52))+'Map and Results'!$G32^2*ACOS((TowerDistanceMatrix!AF14^2-'Map and Results'!$G$52^2+'Map and Results'!$G32^2)/(2*TowerDistanceMatrix!AF14*'Map and Results'!$G32))-0.5*SQRT((-TowerDistanceMatrix!AF14+'Map and Results'!$G$52+'Map and Results'!$G32)*(TowerDistanceMatrix!AF14+'Map and Results'!$G$52-'Map and Results'!$G32)*(TowerDistanceMatrix!AF14-'Map and Results'!$G$52+'Map and Results'!$G32)*(TowerDistanceMatrix!AF14+'Map and Results'!$G$52+'Map and Results'!$G32))))</f>
        <v>0</v>
      </c>
      <c r="AG15" s="26">
        <f ca="1">IF(TowerDistanceMatrix!AG14&lt;=ABS('Map and Results'!$G$53-'Map and Results'!$G32),MIN('Map and Results'!$H$53,'Map and Results'!$H32),IF(TowerDistanceMatrix!AG14&gt;=('Map and Results'!$G32+'Map and Results'!$G$53),0,'Map and Results'!$G$53^2*ACOS((TowerDistanceMatrix!AG14^2+'Map and Results'!$G$53^2-'Map and Results'!$G32^2)/(2*TowerDistanceMatrix!AG14*'Map and Results'!$G$53))+'Map and Results'!$G32^2*ACOS((TowerDistanceMatrix!AG14^2-'Map and Results'!$G$53^2+'Map and Results'!$G32^2)/(2*TowerDistanceMatrix!AG14*'Map and Results'!$G32))-0.5*SQRT((-TowerDistanceMatrix!AG14+'Map and Results'!$G$53+'Map and Results'!$G32)*(TowerDistanceMatrix!AG14+'Map and Results'!$G$53-'Map and Results'!$G32)*(TowerDistanceMatrix!AG14-'Map and Results'!$G$53+'Map and Results'!$G32)*(TowerDistanceMatrix!AG14+'Map and Results'!$G$53+'Map and Results'!$G32))))</f>
        <v>0</v>
      </c>
      <c r="AH15" s="26">
        <f ca="1">IF(TowerDistanceMatrix!AH14&lt;=ABS('Map and Results'!$G$54-'Map and Results'!$G32),MIN('Map and Results'!$H$54,'Map and Results'!$H32),IF(TowerDistanceMatrix!AH14&gt;=('Map and Results'!$G32+'Map and Results'!$G$54),0,'Map and Results'!$G$54^2*ACOS((TowerDistanceMatrix!AH14^2+'Map and Results'!$G$54^2-'Map and Results'!$G32^2)/(2*TowerDistanceMatrix!AH14*'Map and Results'!$G$54))+'Map and Results'!$G32^2*ACOS((TowerDistanceMatrix!AH14^2-'Map and Results'!$G$54^2+'Map and Results'!$G32^2)/(2*TowerDistanceMatrix!AH14*'Map and Results'!$G32))-0.5*SQRT((-TowerDistanceMatrix!AH14+'Map and Results'!$G$54+'Map and Results'!$G32)*(TowerDistanceMatrix!AH14+'Map and Results'!$G$54-'Map and Results'!$G32)*(TowerDistanceMatrix!AH14-'Map and Results'!$G$54+'Map and Results'!$G32)*(TowerDistanceMatrix!AH14+'Map and Results'!$G$54+'Map and Results'!$G32))))</f>
        <v>0</v>
      </c>
      <c r="AI15" s="26">
        <f ca="1">IF(TowerDistanceMatrix!AI14&lt;=ABS('Map and Results'!$G$55-'Map and Results'!$G32),MIN('Map and Results'!$H$55,'Map and Results'!$H32),IF(TowerDistanceMatrix!AI14&gt;=('Map and Results'!$G32+'Map and Results'!$G$55),0,'Map and Results'!$G$55^2*ACOS((TowerDistanceMatrix!AI14^2+'Map and Results'!$G$55^2-'Map and Results'!$G32^2)/(2*TowerDistanceMatrix!AI14*'Map and Results'!$G$55))+'Map and Results'!$G32^2*ACOS((TowerDistanceMatrix!AI14^2-'Map and Results'!$G$55^2+'Map and Results'!$G32^2)/(2*TowerDistanceMatrix!AI14*'Map and Results'!$G32))-0.5*SQRT((-TowerDistanceMatrix!AI14+'Map and Results'!$G$55+'Map and Results'!$G32)*(TowerDistanceMatrix!AI14+'Map and Results'!$G$55-'Map and Results'!$G32)*(TowerDistanceMatrix!AI14-'Map and Results'!$G$55+'Map and Results'!$G32)*(TowerDistanceMatrix!AI14+'Map and Results'!$G$55+'Map and Results'!$G32))))</f>
        <v>0</v>
      </c>
      <c r="AJ15" s="26">
        <f ca="1">IF(TowerDistanceMatrix!AJ14&lt;=ABS('Map and Results'!$G$56-'Map and Results'!$G32),MIN('Map and Results'!$H$56,'Map and Results'!$H32),IF(TowerDistanceMatrix!AJ14&gt;=('Map and Results'!$G32+'Map and Results'!$G$56),0,'Map and Results'!$G$56^2*ACOS((TowerDistanceMatrix!AJ14^2+'Map and Results'!$G$56^2-'Map and Results'!$G32^2)/(2*TowerDistanceMatrix!AJ14*'Map and Results'!$G$56))+'Map and Results'!$G32^2*ACOS((TowerDistanceMatrix!AJ14^2-'Map and Results'!$G$56^2+'Map and Results'!$G32^2)/(2*TowerDistanceMatrix!AJ14*'Map and Results'!$G32))-0.5*SQRT((-TowerDistanceMatrix!AJ14+'Map and Results'!$G$56+'Map and Results'!$G32)*(TowerDistanceMatrix!AJ14+'Map and Results'!$G$56-'Map and Results'!$G32)*(TowerDistanceMatrix!AJ14-'Map and Results'!$G$56+'Map and Results'!$G32)*(TowerDistanceMatrix!AJ14+'Map and Results'!$G$56+'Map and Results'!$G32))))</f>
        <v>0</v>
      </c>
      <c r="AK15" s="26">
        <f ca="1">IF(TowerDistanceMatrix!AK14&lt;=ABS('Map and Results'!$G$57-'Map and Results'!$G32),MIN('Map and Results'!$H$57,'Map and Results'!$H32),IF(TowerDistanceMatrix!AK14&gt;=('Map and Results'!$G32+'Map and Results'!$G$57),0,'Map and Results'!$G$57^2*ACOS((TowerDistanceMatrix!AK14^2+'Map and Results'!$G$57^2-'Map and Results'!$G32^2)/(2*TowerDistanceMatrix!AK14*'Map and Results'!$G$57))+'Map and Results'!$G32^2*ACOS((TowerDistanceMatrix!AK14^2-'Map and Results'!$G$57^2+'Map and Results'!$G32^2)/(2*TowerDistanceMatrix!AK14*'Map and Results'!$G32))-0.5*SQRT((-TowerDistanceMatrix!AK14+'Map and Results'!$G$57+'Map and Results'!$G32)*(TowerDistanceMatrix!AK14+'Map and Results'!$G$57-'Map and Results'!$G32)*(TowerDistanceMatrix!AK14-'Map and Results'!$G$57+'Map and Results'!$G32)*(TowerDistanceMatrix!AK14+'Map and Results'!$G$57+'Map and Results'!$G32))))</f>
        <v>0</v>
      </c>
      <c r="AL15" s="26">
        <f ca="1">IF(TowerDistanceMatrix!AL14&lt;=ABS('Map and Results'!$G$58-'Map and Results'!$G32),MIN('Map and Results'!$H$58,'Map and Results'!$H32),IF(TowerDistanceMatrix!AL14&gt;=('Map and Results'!$G32+'Map and Results'!$G$58),0,'Map and Results'!$G$58^2*ACOS((TowerDistanceMatrix!AL14^2+'Map and Results'!$G$58^2-'Map and Results'!$G32^2)/(2*TowerDistanceMatrix!AL14*'Map and Results'!$G$58))+'Map and Results'!$G32^2*ACOS((TowerDistanceMatrix!AL14^2-'Map and Results'!$G$58^2+'Map and Results'!$G32^2)/(2*TowerDistanceMatrix!AL14*'Map and Results'!$G32))-0.5*SQRT((-TowerDistanceMatrix!AL14+'Map and Results'!$G$58+'Map and Results'!$G32)*(TowerDistanceMatrix!AL14+'Map and Results'!$G$58-'Map and Results'!$G32)*(TowerDistanceMatrix!AL14-'Map and Results'!$G$58+'Map and Results'!$G32)*(TowerDistanceMatrix!AL14+'Map and Results'!$G$58+'Map and Results'!$G32))))</f>
        <v>0</v>
      </c>
      <c r="AM15" s="26">
        <f ca="1">IF(TowerDistanceMatrix!AM14&lt;=ABS('Map and Results'!$G$59-'Map and Results'!$G32),MIN('Map and Results'!$H$59,'Map and Results'!$H32),IF(TowerDistanceMatrix!AM14&gt;=('Map and Results'!$G32+'Map and Results'!$G$59),0,'Map and Results'!$G$59^2*ACOS((TowerDistanceMatrix!AM14^2+'Map and Results'!$G$59^2-'Map and Results'!$G32^2)/(2*TowerDistanceMatrix!AM14*'Map and Results'!$G$59))+'Map and Results'!$G32^2*ACOS((TowerDistanceMatrix!AM14^2-'Map and Results'!$G$59^2+'Map and Results'!$G32^2)/(2*TowerDistanceMatrix!AM14*'Map and Results'!$G32))-0.5*SQRT((-TowerDistanceMatrix!AM14+'Map and Results'!$G$59+'Map and Results'!$G32)*(TowerDistanceMatrix!AM14+'Map and Results'!$G$59-'Map and Results'!$G32)*(TowerDistanceMatrix!AM14-'Map and Results'!$G$59+'Map and Results'!$G32)*(TowerDistanceMatrix!AM14+'Map and Results'!$G$59+'Map and Results'!$G32))))</f>
        <v>0</v>
      </c>
      <c r="AN15" s="26">
        <f ca="1">IF(TowerDistanceMatrix!AN14&lt;=ABS('Map and Results'!$G$60-'Map and Results'!$G32),MIN('Map and Results'!$H$60,'Map and Results'!$H32),IF(TowerDistanceMatrix!AN14&gt;=('Map and Results'!$G32+'Map and Results'!$G$60),0,'Map and Results'!$G$60^2*ACOS((TowerDistanceMatrix!AN14^2+'Map and Results'!$G$60^2-'Map and Results'!$G32^2)/(2*TowerDistanceMatrix!AN14*'Map and Results'!$G$60))+'Map and Results'!$G32^2*ACOS((TowerDistanceMatrix!AN14^2-'Map and Results'!$G$60^2+'Map and Results'!$G32^2)/(2*TowerDistanceMatrix!AN14*'Map and Results'!$G32))-0.5*SQRT((-TowerDistanceMatrix!AN14+'Map and Results'!$G$60+'Map and Results'!$G32)*(TowerDistanceMatrix!AN14+'Map and Results'!$G$60-'Map and Results'!$G32)*(TowerDistanceMatrix!AN14-'Map and Results'!$G$60+'Map and Results'!$G32)*(TowerDistanceMatrix!AN14+'Map and Results'!$G$60+'Map and Results'!$G32))))</f>
        <v>0</v>
      </c>
      <c r="AO15" s="26">
        <f ca="1">IF(TowerDistanceMatrix!AO14&lt;=ABS('Map and Results'!$G$61-'Map and Results'!$G32),MIN('Map and Results'!$H$61,'Map and Results'!$H32),IF(TowerDistanceMatrix!AO14&gt;=('Map and Results'!$G32+'Map and Results'!$G$61),0,'Map and Results'!$G$61^2*ACOS((TowerDistanceMatrix!AO14^2+'Map and Results'!$G$61^2-'Map and Results'!$G32^2)/(2*TowerDistanceMatrix!AO14*'Map and Results'!$G$61))+'Map and Results'!$G32^2*ACOS((TowerDistanceMatrix!AO14^2-'Map and Results'!$G$61^2+'Map and Results'!$G32^2)/(2*TowerDistanceMatrix!AO14*'Map and Results'!$G32))-0.5*SQRT((-TowerDistanceMatrix!AO14+'Map and Results'!$G$61+'Map and Results'!$G32)*(TowerDistanceMatrix!AO14+'Map and Results'!$G$61-'Map and Results'!$G32)*(TowerDistanceMatrix!AO14-'Map and Results'!$G$61+'Map and Results'!$G32)*(TowerDistanceMatrix!AO14+'Map and Results'!$G$61+'Map and Results'!$G32))))</f>
        <v>0</v>
      </c>
      <c r="AP15" s="26">
        <f ca="1">IF(TowerDistanceMatrix!AP14&lt;=ABS('Map and Results'!$G$62-'Map and Results'!$G32),MIN('Map and Results'!$H$62,'Map and Results'!$H32),IF(TowerDistanceMatrix!AP14&gt;=('Map and Results'!$G32+'Map and Results'!$G$62),0,'Map and Results'!$G$62^2*ACOS((TowerDistanceMatrix!AP14^2+'Map and Results'!$G$62^2-'Map and Results'!$G32^2)/(2*TowerDistanceMatrix!AP14*'Map and Results'!$G$62))+'Map and Results'!$G32^2*ACOS((TowerDistanceMatrix!AP14^2-'Map and Results'!$G$62^2+'Map and Results'!$G32^2)/(2*TowerDistanceMatrix!AP14*'Map and Results'!$G32))-0.5*SQRT((-TowerDistanceMatrix!AP14+'Map and Results'!$G$62+'Map and Results'!$G32)*(TowerDistanceMatrix!AP14+'Map and Results'!$G$62-'Map and Results'!$G32)*(TowerDistanceMatrix!AP14-'Map and Results'!$G$62+'Map and Results'!$G32)*(TowerDistanceMatrix!AP14+'Map and Results'!$G$62+'Map and Results'!$G32))))</f>
        <v>0</v>
      </c>
      <c r="AQ15" s="26">
        <f ca="1">IF(TowerDistanceMatrix!AQ14&lt;=ABS('Map and Results'!$G$63-'Map and Results'!$G32),MIN('Map and Results'!$H$63,'Map and Results'!$H32),IF(TowerDistanceMatrix!AQ14&gt;=('Map and Results'!$G32+'Map and Results'!$G$63),0,'Map and Results'!$G$63^2*ACOS((TowerDistanceMatrix!AQ14^2+'Map and Results'!$G$63^2-'Map and Results'!$G32^2)/(2*TowerDistanceMatrix!AQ14*'Map and Results'!$G$63))+'Map and Results'!$G32^2*ACOS((TowerDistanceMatrix!AQ14^2-'Map and Results'!$G$63^2+'Map and Results'!$G32^2)/(2*TowerDistanceMatrix!AQ14*'Map and Results'!$G32))-0.5*SQRT((-TowerDistanceMatrix!AQ14+'Map and Results'!$G$63+'Map and Results'!$G32)*(TowerDistanceMatrix!AQ14+'Map and Results'!$G$63-'Map and Results'!$G32)*(TowerDistanceMatrix!AQ14-'Map and Results'!$G$63+'Map and Results'!$G32)*(TowerDistanceMatrix!AQ14+'Map and Results'!$G$63+'Map and Results'!$G32))))</f>
        <v>0</v>
      </c>
      <c r="AR15" s="26">
        <f ca="1">IF(TowerDistanceMatrix!AR14&lt;=ABS('Map and Results'!$G$64-'Map and Results'!$G32),MIN('Map and Results'!$H$64,'Map and Results'!$H32),IF(TowerDistanceMatrix!AR14&gt;=('Map and Results'!$G32+'Map and Results'!$G$64),0,'Map and Results'!$G$64^2*ACOS((TowerDistanceMatrix!AR14^2+'Map and Results'!$G$64^2-'Map and Results'!$G32^2)/(2*TowerDistanceMatrix!AR14*'Map and Results'!$G$64))+'Map and Results'!$G32^2*ACOS((TowerDistanceMatrix!AR14^2-'Map and Results'!$G$64^2+'Map and Results'!$G32^2)/(2*TowerDistanceMatrix!AR14*'Map and Results'!$G32))-0.5*SQRT((-TowerDistanceMatrix!AR14+'Map and Results'!$G$64+'Map and Results'!$G32)*(TowerDistanceMatrix!AR14+'Map and Results'!$G$64-'Map and Results'!$G32)*(TowerDistanceMatrix!AR14-'Map and Results'!$G$64+'Map and Results'!$G32)*(TowerDistanceMatrix!AR14+'Map and Results'!$G$64+'Map and Results'!$G32))))</f>
        <v>0</v>
      </c>
      <c r="AS15" s="26">
        <f ca="1">IF(TowerDistanceMatrix!AS14&lt;=ABS('Map and Results'!$G$65-'Map and Results'!$G32),MIN('Map and Results'!$H$65,'Map and Results'!$H32),IF(TowerDistanceMatrix!AS14&gt;=('Map and Results'!$G32+'Map and Results'!$G$65),0,'Map and Results'!$G$65^2*ACOS((TowerDistanceMatrix!AS14^2+'Map and Results'!$G$65^2-'Map and Results'!$G32^2)/(2*TowerDistanceMatrix!AS14*'Map and Results'!$G$65))+'Map and Results'!$G32^2*ACOS((TowerDistanceMatrix!AS14^2-'Map and Results'!$G$65^2+'Map and Results'!$G32^2)/(2*TowerDistanceMatrix!AS14*'Map and Results'!$G32))-0.5*SQRT((-TowerDistanceMatrix!AS14+'Map and Results'!$G$65+'Map and Results'!$G32)*(TowerDistanceMatrix!AS14+'Map and Results'!$G$65-'Map and Results'!$G32)*(TowerDistanceMatrix!AS14-'Map and Results'!$G$65+'Map and Results'!$G32)*(TowerDistanceMatrix!AS14+'Map and Results'!$G$65+'Map and Results'!$G32))))</f>
        <v>0</v>
      </c>
      <c r="AT15" s="26">
        <f ca="1">IF(TowerDistanceMatrix!AT14&lt;=ABS('Map and Results'!$G$66-'Map and Results'!$G32),MIN('Map and Results'!$H$66,'Map and Results'!$H32),IF(TowerDistanceMatrix!AT14&gt;=('Map and Results'!$G32+'Map and Results'!$G$66),0,'Map and Results'!$G$66^2*ACOS((TowerDistanceMatrix!AT14^2+'Map and Results'!$G$66^2-'Map and Results'!$G32^2)/(2*TowerDistanceMatrix!AT14*'Map and Results'!$G$66))+'Map and Results'!$G32^2*ACOS((TowerDistanceMatrix!AT14^2-'Map and Results'!$G$66^2+'Map and Results'!$G32^2)/(2*TowerDistanceMatrix!AT14*'Map and Results'!$G32))-0.5*SQRT((-TowerDistanceMatrix!AT14+'Map and Results'!$G$66+'Map and Results'!$G32)*(TowerDistanceMatrix!AT14+'Map and Results'!$G$66-'Map and Results'!$G32)*(TowerDistanceMatrix!AT14-'Map and Results'!$G$66+'Map and Results'!$G32)*(TowerDistanceMatrix!AT14+'Map and Results'!$G$66+'Map and Results'!$G32))))</f>
        <v>0</v>
      </c>
      <c r="AU15" s="26">
        <f ca="1">IF(TowerDistanceMatrix!AU14&lt;=ABS('Map and Results'!$G$67-'Map and Results'!$G32),MIN('Map and Results'!$H$67,'Map and Results'!$H32),IF(TowerDistanceMatrix!AU14&gt;=('Map and Results'!$G32+'Map and Results'!$G$67),0,'Map and Results'!$G$67^2*ACOS((TowerDistanceMatrix!AU14^2+'Map and Results'!$G$67^2-'Map and Results'!$G32^2)/(2*TowerDistanceMatrix!AU14*'Map and Results'!$G$67))+'Map and Results'!$G32^2*ACOS((TowerDistanceMatrix!AU14^2-'Map and Results'!$G$67^2+'Map and Results'!$G32^2)/(2*TowerDistanceMatrix!AU14*'Map and Results'!$G32))-0.5*SQRT((-TowerDistanceMatrix!AU14+'Map and Results'!$G$67+'Map and Results'!$G32)*(TowerDistanceMatrix!AU14+'Map and Results'!$G$67-'Map and Results'!$G32)*(TowerDistanceMatrix!AU14-'Map and Results'!$G$67+'Map and Results'!$G32)*(TowerDistanceMatrix!AU14+'Map and Results'!$G$67+'Map and Results'!$G32))))</f>
        <v>0</v>
      </c>
      <c r="AV15" s="26">
        <f ca="1">IF(TowerDistanceMatrix!AV14&lt;=ABS('Map and Results'!$G$68-'Map and Results'!$G32),MIN('Map and Results'!$H$68,'Map and Results'!$H32),IF(TowerDistanceMatrix!AV14&gt;=('Map and Results'!$G32+'Map and Results'!$G$68),0,'Map and Results'!$G$68^2*ACOS((TowerDistanceMatrix!AV14^2+'Map and Results'!$G$68^2-'Map and Results'!$G32^2)/(2*TowerDistanceMatrix!AV14*'Map and Results'!$G$68))+'Map and Results'!$G32^2*ACOS((TowerDistanceMatrix!AV14^2-'Map and Results'!$G$68^2+'Map and Results'!$G32^2)/(2*TowerDistanceMatrix!AV14*'Map and Results'!$G32))-0.5*SQRT((-TowerDistanceMatrix!AV14+'Map and Results'!$G$68+'Map and Results'!$G32)*(TowerDistanceMatrix!AV14+'Map and Results'!$G$68-'Map and Results'!$G32)*(TowerDistanceMatrix!AV14-'Map and Results'!$G$68+'Map and Results'!$G32)*(TowerDistanceMatrix!AV14+'Map and Results'!$G$68+'Map and Results'!$G32))))</f>
        <v>0</v>
      </c>
      <c r="AW15" s="26">
        <f ca="1">IF(TowerDistanceMatrix!AW14&lt;=ABS('Map and Results'!$G$69-'Map and Results'!$G32),MIN('Map and Results'!$H$69,'Map and Results'!$H32),IF(TowerDistanceMatrix!AW14&gt;=('Map and Results'!$G32+'Map and Results'!$G$69),0,'Map and Results'!$G$69^2*ACOS((TowerDistanceMatrix!AW14^2+'Map and Results'!$G$69^2-'Map and Results'!$G32^2)/(2*TowerDistanceMatrix!AW14*'Map and Results'!$G$69))+'Map and Results'!$G32^2*ACOS((TowerDistanceMatrix!AW14^2-'Map and Results'!$G$69^2+'Map and Results'!$G32^2)/(2*TowerDistanceMatrix!AW14*'Map and Results'!$G32))-0.5*SQRT((-TowerDistanceMatrix!AW14+'Map and Results'!$G$69+'Map and Results'!$G32)*(TowerDistanceMatrix!AW14+'Map and Results'!$G$69-'Map and Results'!$G32)*(TowerDistanceMatrix!AW14-'Map and Results'!$G$69+'Map and Results'!$G32)*(TowerDistanceMatrix!AW14+'Map and Results'!$G$69+'Map and Results'!$G32))))</f>
        <v>0</v>
      </c>
      <c r="AX15" s="26">
        <f ca="1">IF(TowerDistanceMatrix!AX14&lt;=ABS('Map and Results'!$G$70-'Map and Results'!$G32),MIN('Map and Results'!$H$70,'Map and Results'!$H32),IF(TowerDistanceMatrix!AX14&gt;=('Map and Results'!$G32+'Map and Results'!$G$70),0,'Map and Results'!$G$70^2*ACOS((TowerDistanceMatrix!AX14^2+'Map and Results'!$G$70^2-'Map and Results'!$G32^2)/(2*TowerDistanceMatrix!AX14*'Map and Results'!$G$70))+'Map and Results'!$G32^2*ACOS((TowerDistanceMatrix!AX14^2-'Map and Results'!$G$70^2+'Map and Results'!$G32^2)/(2*TowerDistanceMatrix!AX14*'Map and Results'!$G32))-0.5*SQRT((-TowerDistanceMatrix!AX14+'Map and Results'!$G$70+'Map and Results'!$G32)*(TowerDistanceMatrix!AX14+'Map and Results'!$G$70-'Map and Results'!$G32)*(TowerDistanceMatrix!AX14-'Map and Results'!$G$70+'Map and Results'!$G32)*(TowerDistanceMatrix!AX14+'Map and Results'!$G$70+'Map and Results'!$G32))))</f>
        <v>0</v>
      </c>
      <c r="AY15" s="26">
        <f ca="1">IF(TowerDistanceMatrix!AY14&lt;=ABS('Map and Results'!$G$71-'Map and Results'!$G32),MIN('Map and Results'!$H$71,'Map and Results'!$H32),IF(TowerDistanceMatrix!AY14&gt;=('Map and Results'!$G32+'Map and Results'!$G$71),0,'Map and Results'!$G$71^2*ACOS((TowerDistanceMatrix!AY14^2+'Map and Results'!$G$71^2-'Map and Results'!$G32^2)/(2*TowerDistanceMatrix!AY14*'Map and Results'!$G$71))+'Map and Results'!$G32^2*ACOS((TowerDistanceMatrix!AY14^2-'Map and Results'!$G$71^2+'Map and Results'!$G32^2)/(2*TowerDistanceMatrix!AY14*'Map and Results'!$G32))-0.5*SQRT((-TowerDistanceMatrix!AY14+'Map and Results'!$G$71+'Map and Results'!$G32)*(TowerDistanceMatrix!AY14+'Map and Results'!$G$71-'Map and Results'!$G32)*(TowerDistanceMatrix!AY14-'Map and Results'!$G$71+'Map and Results'!$G32)*(TowerDistanceMatrix!AY14+'Map and Results'!$G$71+'Map and Results'!$G32))))</f>
        <v>0</v>
      </c>
      <c r="AZ15" s="26">
        <f ca="1">IF(TowerDistanceMatrix!AZ14&lt;=ABS('Map and Results'!$G$72-'Map and Results'!$G32),MIN('Map and Results'!$H$72,'Map and Results'!$H32),IF(TowerDistanceMatrix!AZ14&gt;=('Map and Results'!$G32+'Map and Results'!$G$72),0,'Map and Results'!$G$72^2*ACOS((TowerDistanceMatrix!AZ14^2+'Map and Results'!$G$72^2-'Map and Results'!$G32^2)/(2*TowerDistanceMatrix!AZ14*'Map and Results'!$G$72))+'Map and Results'!$G32^2*ACOS((TowerDistanceMatrix!AZ14^2-'Map and Results'!$G$72^2+'Map and Results'!$G32^2)/(2*TowerDistanceMatrix!AZ14*'Map and Results'!$G32))-0.5*SQRT((-TowerDistanceMatrix!AZ14+'Map and Results'!$G$72+'Map and Results'!$G32)*(TowerDistanceMatrix!AZ14+'Map and Results'!$G$72-'Map and Results'!$G32)*(TowerDistanceMatrix!AZ14-'Map and Results'!$G$72+'Map and Results'!$G32)*(TowerDistanceMatrix!AZ14+'Map and Results'!$G$72+'Map and Results'!$G32))))</f>
        <v>0</v>
      </c>
      <c r="BA15" s="26"/>
      <c r="BB15" s="26"/>
      <c r="BC15">
        <f ca="1">IF('Map and Results'!B32=0,0,SUM(C15:AZ15))-BE15</f>
        <v>336.28763762575682</v>
      </c>
      <c r="BD15">
        <v>10</v>
      </c>
      <c r="BE15">
        <f t="shared" ca="1" si="0"/>
        <v>2827.4333882308138</v>
      </c>
      <c r="BG15">
        <f t="shared" ca="1" si="1"/>
        <v>28.274333882308138</v>
      </c>
      <c r="BH15">
        <f t="shared" ca="1" si="2"/>
        <v>565.48667764616278</v>
      </c>
      <c r="BJ15">
        <f ca="1">IF('Map and Results'!B32=0,0,IF((SUM(C15:AZ15)-BE15)&gt;BH15,$BJ$3,0))</f>
        <v>0</v>
      </c>
    </row>
    <row r="16" spans="1:62" ht="15">
      <c r="A16" s="96"/>
      <c r="B16" s="7">
        <v>11</v>
      </c>
      <c r="C16" s="4">
        <f ca="1">IF(TowerDistanceMatrix!C15&lt;=ABS('Map and Results'!$G$23-'Map and Results'!G33),MIN('Map and Results'!H33,'Map and Results'!H31),IF(TowerDistanceMatrix!C15&gt;=('Map and Results'!$G$23+'Map and Results'!G33),0,'Map and Results'!$G$23^2*ACOS((TowerDistanceMatrix!C15^2+'Map and Results'!$G$23^2-'Map and Results'!G33^2)/(2*TowerDistanceMatrix!C15*'Map and Results'!$G$23))+'Map and Results'!G33^2*ACOS((TowerDistanceMatrix!C15^2-'Map and Results'!$G$23^2+'Map and Results'!G33^2)/(2*TowerDistanceMatrix!C15*'Map and Results'!G33))-0.5*SQRT((-TowerDistanceMatrix!C15+'Map and Results'!$G$23+'Map and Results'!G33)*(TowerDistanceMatrix!C15+'Map and Results'!$G$23-'Map and Results'!G33)*(TowerDistanceMatrix!C15-'Map and Results'!$G$23+'Map and Results'!G33)*(TowerDistanceMatrix!C15+'Map and Results'!$G$23+'Map and Results'!G33))))</f>
        <v>0</v>
      </c>
      <c r="D16">
        <f ca="1">IF(TowerDistanceMatrix!D15&lt;=ABS('Map and Results'!$G$24-'Map and Results'!G33),MIN('Map and Results'!$H$24,'Map and Results'!H33),IF(TowerDistanceMatrix!D15&gt;=('Map and Results'!G33+'Map and Results'!$G$24),0,'Map and Results'!$G$24^2*ACOS((TowerDistanceMatrix!D15^2+'Map and Results'!$G$24^2-'Map and Results'!G33^2)/(2*TowerDistanceMatrix!D15*'Map and Results'!$G$24))+'Map and Results'!G33^2*ACOS((TowerDistanceMatrix!D15^2-'Map and Results'!$G$24^2+'Map and Results'!G33^2)/(2*TowerDistanceMatrix!D15*'Map and Results'!G33))-0.5*SQRT((-TowerDistanceMatrix!D15+'Map and Results'!$G$24+'Map and Results'!G33)*(TowerDistanceMatrix!D15+'Map and Results'!$G$24-'Map and Results'!G33)*(TowerDistanceMatrix!D15-'Map and Results'!$G$24+'Map and Results'!G33)*(TowerDistanceMatrix!D15+'Map and Results'!$G$24+'Map and Results'!G33))))</f>
        <v>0</v>
      </c>
      <c r="E16">
        <f ca="1">IF(TowerDistanceMatrix!E15&lt;=ABS('Map and Results'!$G$25-'Map and Results'!G33),MIN('Map and Results'!$H$25,'Map and Results'!H33),IF(TowerDistanceMatrix!E15&gt;=('Map and Results'!G33+'Map and Results'!$G$25),0,'Map and Results'!$G$25^2*ACOS((TowerDistanceMatrix!E15^2+'Map and Results'!$G$25^2-'Map and Results'!G33^2)/(2*TowerDistanceMatrix!E15*'Map and Results'!$G$25))+'Map and Results'!G33^2*ACOS((TowerDistanceMatrix!E15^2-'Map and Results'!$G$25^2+'Map and Results'!G33^2)/(2*TowerDistanceMatrix!E15*'Map and Results'!G33))-0.5*SQRT((-TowerDistanceMatrix!E15+'Map and Results'!$G$25+'Map and Results'!G33)*(TowerDistanceMatrix!E15+'Map and Results'!$G$25-'Map and Results'!G33)*(TowerDistanceMatrix!E15-'Map and Results'!$G$25+'Map and Results'!G33)*(TowerDistanceMatrix!E15+'Map and Results'!$G$25+'Map and Results'!G33))))</f>
        <v>70.108215284859057</v>
      </c>
      <c r="F16">
        <f ca="1">IF(TowerDistanceMatrix!F15&lt;=ABS('Map and Results'!$G$26-'Map and Results'!$G33),MIN('Map and Results'!$H$26,'Map and Results'!$H33),IF(TowerDistanceMatrix!F15&gt;=('Map and Results'!$G33+'Map and Results'!$G$26),0,'Map and Results'!$G$26^2*ACOS((TowerDistanceMatrix!F15^2+'Map and Results'!$G$26^2-'Map and Results'!$G33^2)/(2*TowerDistanceMatrix!F15*'Map and Results'!$G$26))+'Map and Results'!$G33^2*ACOS((TowerDistanceMatrix!F15^2-'Map and Results'!$G$26^2+'Map and Results'!$G33^2)/(2*TowerDistanceMatrix!F15*'Map and Results'!$G33))-0.5*SQRT((-TowerDistanceMatrix!F15+'Map and Results'!$G$26+'Map and Results'!$G33)*(TowerDistanceMatrix!F15+'Map and Results'!$G$26-'Map and Results'!$G33)*(TowerDistanceMatrix!F15-'Map and Results'!$G$26+'Map and Results'!$G33)*(TowerDistanceMatrix!F15+'Map and Results'!$G$26+'Map and Results'!$G33))))</f>
        <v>0</v>
      </c>
      <c r="G16" s="26">
        <f ca="1">IF(TowerDistanceMatrix!G15&lt;=ABS('Map and Results'!$G$27-'Map and Results'!$G33),MIN('Map and Results'!$H$27,'Map and Results'!$H33),IF(TowerDistanceMatrix!G15&gt;=('Map and Results'!$G33+'Map and Results'!$G$27),0,'Map and Results'!$G$27^2*ACOS((TowerDistanceMatrix!G15^2+'Map and Results'!$G$27^2-'Map and Results'!$G33^2)/(2*TowerDistanceMatrix!G15*'Map and Results'!$G$27))+'Map and Results'!$G33^2*ACOS((TowerDistanceMatrix!G15^2-'Map and Results'!$G$27^2+'Map and Results'!$G33^2)/(2*TowerDistanceMatrix!G15*'Map and Results'!$G33))-0.5*SQRT((-TowerDistanceMatrix!G15+'Map and Results'!$G$27+'Map and Results'!$G33)*(TowerDistanceMatrix!G15+'Map and Results'!$G$27-'Map and Results'!$G33)*(TowerDistanceMatrix!G15-'Map and Results'!$G$27+'Map and Results'!$G33)*(TowerDistanceMatrix!G15+'Map and Results'!$G$27+'Map and Results'!$G33))))</f>
        <v>0</v>
      </c>
      <c r="H16" s="26">
        <f ca="1">IF(TowerDistanceMatrix!H15&lt;=ABS('Map and Results'!$G$28-'Map and Results'!$G33),MIN('Map and Results'!$H$28,'Map and Results'!$H33),IF(TowerDistanceMatrix!H15&gt;=('Map and Results'!$G33+'Map and Results'!$G$28),0,'Map and Results'!$G$28^2*ACOS((TowerDistanceMatrix!H15^2+'Map and Results'!$G$28^2-'Map and Results'!$G33^2)/(2*TowerDistanceMatrix!H15*'Map and Results'!$G$28))+'Map and Results'!$G33^2*ACOS((TowerDistanceMatrix!H15^2-'Map and Results'!$G$28^2+'Map and Results'!$G33^2)/(2*TowerDistanceMatrix!H15*'Map and Results'!$G33))-0.5*SQRT((-TowerDistanceMatrix!H15+'Map and Results'!$G$28+'Map and Results'!$G33)*(TowerDistanceMatrix!H15+'Map and Results'!$G$28-'Map and Results'!$G33)*(TowerDistanceMatrix!H15-'Map and Results'!$G$28+'Map and Results'!$G33)*(TowerDistanceMatrix!H15+'Map and Results'!$G$28+'Map and Results'!$G33))))</f>
        <v>0</v>
      </c>
      <c r="I16">
        <f ca="1">IF(TowerDistanceMatrix!I15&lt;=ABS('Map and Results'!$G$29-'Map and Results'!$G33),MIN('Map and Results'!$H$29,'Map and Results'!$H33),IF(TowerDistanceMatrix!I15&gt;=('Map and Results'!$G33+'Map and Results'!$G$29),0,'Map and Results'!$G$29^2*ACOS((TowerDistanceMatrix!I15^2+'Map and Results'!$G$29^2-'Map and Results'!$G33^2)/(2*TowerDistanceMatrix!I15*'Map and Results'!$G$29))+'Map and Results'!$G33^2*ACOS((TowerDistanceMatrix!I15^2-'Map and Results'!$G$29^2+'Map and Results'!$G33^2)/(2*TowerDistanceMatrix!I15*'Map and Results'!$G33))-0.5*SQRT((-TowerDistanceMatrix!I15+'Map and Results'!$G$29+'Map and Results'!$G33)*(TowerDistanceMatrix!I15+'Map and Results'!$G$29-'Map and Results'!$G33)*(TowerDistanceMatrix!I15-'Map and Results'!$G$29+'Map and Results'!$G33)*(TowerDistanceMatrix!I15+'Map and Results'!$G$29+'Map and Results'!$G33))))</f>
        <v>0</v>
      </c>
      <c r="J16">
        <f ca="1">IF(TowerDistanceMatrix!J15&lt;=ABS('Map and Results'!$G$30-'Map and Results'!$G33),MIN('Map and Results'!$H$30,'Map and Results'!$H33),IF(TowerDistanceMatrix!J15&gt;=('Map and Results'!$G33+'Map and Results'!$G$30),0,'Map and Results'!$G$30^2*ACOS((TowerDistanceMatrix!J15^2+'Map and Results'!$G$30^2-'Map and Results'!$G33^2)/(2*TowerDistanceMatrix!J15*'Map and Results'!$G$30))+'Map and Results'!$G33^2*ACOS((TowerDistanceMatrix!J15^2-'Map and Results'!$G$30^2+'Map and Results'!$G33^2)/(2*TowerDistanceMatrix!J15*'Map and Results'!$G33))-0.5*SQRT((-TowerDistanceMatrix!J15+'Map and Results'!$G$30+'Map and Results'!$G33)*(TowerDistanceMatrix!J15+'Map and Results'!$G$30-'Map and Results'!$G33)*(TowerDistanceMatrix!J15-'Map and Results'!$G$30+'Map and Results'!$G33)*(TowerDistanceMatrix!J15+'Map and Results'!$G$30+'Map and Results'!$G33))))</f>
        <v>0</v>
      </c>
      <c r="K16" s="26">
        <f ca="1">IF(TowerDistanceMatrix!K15&lt;=ABS('Map and Results'!$G$31-'Map and Results'!$G33),MIN('Map and Results'!$H$31,'Map and Results'!$H33),IF(TowerDistanceMatrix!K15&gt;=('Map and Results'!$G33+'Map and Results'!$G$31),0,'Map and Results'!$G$31^2*ACOS((TowerDistanceMatrix!K15^2+'Map and Results'!$G$31^2-'Map and Results'!$G33^2)/(2*TowerDistanceMatrix!K15*'Map and Results'!$G$31))+'Map and Results'!$G33^2*ACOS((TowerDistanceMatrix!K15^2-'Map and Results'!$G$31^2+'Map and Results'!$G33^2)/(2*TowerDistanceMatrix!K15*'Map and Results'!$G33))-0.5*SQRT((-TowerDistanceMatrix!K15+'Map and Results'!$G$31+'Map and Results'!$G33)*(TowerDistanceMatrix!K15+'Map and Results'!$G$31-'Map and Results'!$G33)*(TowerDistanceMatrix!K15-'Map and Results'!$G$31+'Map and Results'!$G33)*(TowerDistanceMatrix!K15+'Map and Results'!$G$31+'Map and Results'!$G33))))</f>
        <v>0</v>
      </c>
      <c r="L16" s="26">
        <f ca="1">IF(TowerDistanceMatrix!L15&lt;=ABS('Map and Results'!$G$32-'Map and Results'!$G33),MIN('Map and Results'!$H$32,'Map and Results'!$H33),IF(TowerDistanceMatrix!L15&gt;=('Map and Results'!$G33+'Map and Results'!$G$32),0,'Map and Results'!$G$32^2*ACOS((TowerDistanceMatrix!L15^2+'Map and Results'!$G$32^2-'Map and Results'!$G33^2)/(2*TowerDistanceMatrix!L15*'Map and Results'!$G$32))+'Map and Results'!$G33^2*ACOS((TowerDistanceMatrix!L15^2-'Map and Results'!$G$32^2+'Map and Results'!$G33^2)/(2*TowerDistanceMatrix!L15*'Map and Results'!$G33))-0.5*SQRT((-TowerDistanceMatrix!L15+'Map and Results'!$G$32+'Map and Results'!$G33)*(TowerDistanceMatrix!L15+'Map and Results'!$G$32-'Map and Results'!$G33)*(TowerDistanceMatrix!L15-'Map and Results'!$G$32+'Map and Results'!$G33)*(TowerDistanceMatrix!L15+'Map and Results'!$G$32+'Map and Results'!$G33))))</f>
        <v>0</v>
      </c>
      <c r="M16" s="26">
        <f ca="1">IF(TowerDistanceMatrix!M15&lt;=ABS('Map and Results'!$G$33-'Map and Results'!$G33),MIN('Map and Results'!$H$33,'Map and Results'!$H33),IF(TowerDistanceMatrix!M15&gt;=('Map and Results'!$G33+'Map and Results'!$G$33),0,'Map and Results'!$G$33^2*ACOS((TowerDistanceMatrix!M15^2+'Map and Results'!$G$33^2-'Map and Results'!$G33^2)/(2*TowerDistanceMatrix!M15*'Map and Results'!$G$33))+'Map and Results'!$G33^2*ACOS((TowerDistanceMatrix!M15^2-'Map and Results'!$G$33^2+'Map and Results'!$G33^2)/(2*TowerDistanceMatrix!M15*'Map and Results'!$G33))-0.5*SQRT((-TowerDistanceMatrix!M15+'Map and Results'!$G$33+'Map and Results'!$G33)*(TowerDistanceMatrix!M15+'Map and Results'!$G$33-'Map and Results'!$G33)*(TowerDistanceMatrix!M15-'Map and Results'!$G$33+'Map and Results'!$G33)*(TowerDistanceMatrix!M15+'Map and Results'!$G$33+'Map and Results'!$G33))))</f>
        <v>2827.4333882308138</v>
      </c>
      <c r="N16" s="26">
        <f ca="1">IF(TowerDistanceMatrix!N15&lt;=ABS('Map and Results'!$G$34-'Map and Results'!$G33),MIN('Map and Results'!$H$34,'Map and Results'!$H33),IF(TowerDistanceMatrix!N15&gt;=('Map and Results'!$G33+'Map and Results'!$G$34),0,'Map and Results'!$G$34^2*ACOS((TowerDistanceMatrix!N15^2+'Map and Results'!$G$34^2-'Map and Results'!$G33^2)/(2*TowerDistanceMatrix!N15*'Map and Results'!$G$34))+'Map and Results'!$G33^2*ACOS((TowerDistanceMatrix!N15^2-'Map and Results'!$G$34^2+'Map and Results'!$G33^2)/(2*TowerDistanceMatrix!N15*'Map and Results'!$G33))-0.5*SQRT((-TowerDistanceMatrix!N15+'Map and Results'!$G$34+'Map and Results'!$G33)*(TowerDistanceMatrix!N15+'Map and Results'!$G$34-'Map and Results'!$G33)*(TowerDistanceMatrix!N15-'Map and Results'!$G$34+'Map and Results'!$G33)*(TowerDistanceMatrix!N15+'Map and Results'!$G$34+'Map and Results'!$G33))))</f>
        <v>0</v>
      </c>
      <c r="O16" s="26">
        <f ca="1">IF(TowerDistanceMatrix!O15&lt;=ABS('Map and Results'!$G$35-'Map and Results'!$G33),MIN('Map and Results'!$H$35,'Map and Results'!$H33),IF(TowerDistanceMatrix!O15&gt;=('Map and Results'!$G33+'Map and Results'!$G$35),0,'Map and Results'!$G$35^2*ACOS((TowerDistanceMatrix!O15^2+'Map and Results'!$G$35^2-'Map and Results'!$G33^2)/(2*TowerDistanceMatrix!O15*'Map and Results'!$G$35))+'Map and Results'!$G33^2*ACOS((TowerDistanceMatrix!O15^2-'Map and Results'!$G$35^2+'Map and Results'!$G33^2)/(2*TowerDistanceMatrix!O15*'Map and Results'!$G33))-0.5*SQRT((-TowerDistanceMatrix!O15+'Map and Results'!$G$35+'Map and Results'!$G33)*(TowerDistanceMatrix!O15+'Map and Results'!$G$35-'Map and Results'!$G33)*(TowerDistanceMatrix!O15-'Map and Results'!$G$35+'Map and Results'!$G33)*(TowerDistanceMatrix!O15+'Map and Results'!$G$35+'Map and Results'!$G33))))</f>
        <v>0</v>
      </c>
      <c r="P16" s="26">
        <f ca="1">IF(TowerDistanceMatrix!P15&lt;=ABS('Map and Results'!$G$36-'Map and Results'!$G33),MIN('Map and Results'!$H$36,'Map and Results'!$H33),IF(TowerDistanceMatrix!P15&gt;=('Map and Results'!$G33+'Map and Results'!$G$36),0,'Map and Results'!$G$36^2*ACOS((TowerDistanceMatrix!P15^2+'Map and Results'!$G$36^2-'Map and Results'!$G33^2)/(2*TowerDistanceMatrix!P15*'Map and Results'!$G$36))+'Map and Results'!$G33^2*ACOS((TowerDistanceMatrix!P15^2-'Map and Results'!$G$36^2+'Map and Results'!$G33^2)/(2*TowerDistanceMatrix!P15*'Map and Results'!$G33))-0.5*SQRT((-TowerDistanceMatrix!P15+'Map and Results'!$G$36+'Map and Results'!$G33)*(TowerDistanceMatrix!P15+'Map and Results'!$G$36-'Map and Results'!$G33)*(TowerDistanceMatrix!P15-'Map and Results'!$G$36+'Map and Results'!$G33)*(TowerDistanceMatrix!P15+'Map and Results'!$G$36+'Map and Results'!$G33))))</f>
        <v>0</v>
      </c>
      <c r="Q16" s="26">
        <f ca="1">IF(TowerDistanceMatrix!Q15&lt;=ABS('Map and Results'!$G$37-'Map and Results'!$G33),MIN('Map and Results'!$H$37,'Map and Results'!$H33),IF(TowerDistanceMatrix!Q15&gt;=('Map and Results'!$G33+'Map and Results'!$G$37),0,'Map and Results'!$G$37^2*ACOS((TowerDistanceMatrix!Q15^2+'Map and Results'!$G$37^2-'Map and Results'!$G33^2)/(2*TowerDistanceMatrix!Q15*'Map and Results'!$G$37))+'Map and Results'!$G33^2*ACOS((TowerDistanceMatrix!Q15^2-'Map and Results'!$G$37^2+'Map and Results'!$G33^2)/(2*TowerDistanceMatrix!Q15*'Map and Results'!$G33))-0.5*SQRT((-TowerDistanceMatrix!Q15+'Map and Results'!$G$37+'Map and Results'!$G33)*(TowerDistanceMatrix!Q15+'Map and Results'!$G$37-'Map and Results'!$G33)*(TowerDistanceMatrix!Q15-'Map and Results'!$G$37+'Map and Results'!$G33)*(TowerDistanceMatrix!Q15+'Map and Results'!$G$37+'Map and Results'!$G33))))</f>
        <v>0</v>
      </c>
      <c r="R16" s="26">
        <f ca="1">IF(TowerDistanceMatrix!R15&lt;=ABS('Map and Results'!$G$38-'Map and Results'!$G33),MIN('Map and Results'!$H$38,'Map and Results'!$H33),IF(TowerDistanceMatrix!R15&gt;=('Map and Results'!$G33+'Map and Results'!$G$38),0,'Map and Results'!$G$38^2*ACOS((TowerDistanceMatrix!R15^2+'Map and Results'!$G$38^2-'Map and Results'!$G33^2)/(2*TowerDistanceMatrix!R15*'Map and Results'!$G$38))+'Map and Results'!$G33^2*ACOS((TowerDistanceMatrix!R15^2-'Map and Results'!$G$38^2+'Map and Results'!$G33^2)/(2*TowerDistanceMatrix!R15*'Map and Results'!$G33))-0.5*SQRT((-TowerDistanceMatrix!R15+'Map and Results'!$G$38+'Map and Results'!$G33)*(TowerDistanceMatrix!R15+'Map and Results'!$G$38-'Map and Results'!$G33)*(TowerDistanceMatrix!R15-'Map and Results'!$G$38+'Map and Results'!$G33)*(TowerDistanceMatrix!R15+'Map and Results'!$G$38+'Map and Results'!$G33))))</f>
        <v>0</v>
      </c>
      <c r="S16" s="26">
        <f ca="1">IF(TowerDistanceMatrix!S15&lt;=ABS('Map and Results'!$G$39-'Map and Results'!$G33),MIN('Map and Results'!$H$39,'Map and Results'!$H33),IF(TowerDistanceMatrix!S15&gt;=('Map and Results'!$G33+'Map and Results'!$G$39),0,'Map and Results'!$G$39^2*ACOS((TowerDistanceMatrix!S15^2+'Map and Results'!$G$39^2-'Map and Results'!$G33^2)/(2*TowerDistanceMatrix!S15*'Map and Results'!$G$39))+'Map and Results'!$G33^2*ACOS((TowerDistanceMatrix!S15^2-'Map and Results'!$G$39^2+'Map and Results'!$G33^2)/(2*TowerDistanceMatrix!S15*'Map and Results'!$G33))-0.5*SQRT((-TowerDistanceMatrix!S15+'Map and Results'!$G$39+'Map and Results'!$G33)*(TowerDistanceMatrix!S15+'Map and Results'!$G$39-'Map and Results'!$G33)*(TowerDistanceMatrix!S15-'Map and Results'!$G$39+'Map and Results'!$G33)*(TowerDistanceMatrix!S15+'Map and Results'!$G$39+'Map and Results'!$G33))))</f>
        <v>0</v>
      </c>
      <c r="T16" s="26">
        <f ca="1">IF(TowerDistanceMatrix!T15&lt;=ABS('Map and Results'!$G$40-'Map and Results'!$G33),MIN('Map and Results'!$H$40,'Map and Results'!$H33),IF(TowerDistanceMatrix!T15&gt;=('Map and Results'!$G33+'Map and Results'!$G$40),0,'Map and Results'!$G$40^2*ACOS((TowerDistanceMatrix!T15^2+'Map and Results'!$G$40^2-'Map and Results'!$G33^2)/(2*TowerDistanceMatrix!T15*'Map and Results'!$G$40))+'Map and Results'!$G33^2*ACOS((TowerDistanceMatrix!T15^2-'Map and Results'!$G$40^2+'Map and Results'!$G33^2)/(2*TowerDistanceMatrix!T15*'Map and Results'!$G33))-0.5*SQRT((-TowerDistanceMatrix!T15+'Map and Results'!$G$40+'Map and Results'!$G33)*(TowerDistanceMatrix!T15+'Map and Results'!$G$40-'Map and Results'!$G33)*(TowerDistanceMatrix!T15-'Map and Results'!$G$40+'Map and Results'!$G33)*(TowerDistanceMatrix!T15+'Map and Results'!$G$40+'Map and Results'!$G33))))</f>
        <v>0</v>
      </c>
      <c r="U16" s="26">
        <f ca="1">IF(TowerDistanceMatrix!U15&lt;=ABS('Map and Results'!$G$41-'Map and Results'!$G33),MIN('Map and Results'!$H$41,'Map and Results'!$H33),IF(TowerDistanceMatrix!U15&gt;=('Map and Results'!$G33+'Map and Results'!$G$41),0,'Map and Results'!$G$41^2*ACOS((TowerDistanceMatrix!U15^2+'Map and Results'!$G$41^2-'Map and Results'!$G33^2)/(2*TowerDistanceMatrix!U15*'Map and Results'!$G$41))+'Map and Results'!$G33^2*ACOS((TowerDistanceMatrix!U15^2-'Map and Results'!$G$41^2+'Map and Results'!$G33^2)/(2*TowerDistanceMatrix!U15*'Map and Results'!$G33))-0.5*SQRT((-TowerDistanceMatrix!U15+'Map and Results'!$G$41+'Map and Results'!$G33)*(TowerDistanceMatrix!U15+'Map and Results'!$G$41-'Map and Results'!$G33)*(TowerDistanceMatrix!U15-'Map and Results'!$G$41+'Map and Results'!$G33)*(TowerDistanceMatrix!U15+'Map and Results'!$G$41+'Map and Results'!$G33))))</f>
        <v>0</v>
      </c>
      <c r="V16" s="26">
        <f ca="1">IF(TowerDistanceMatrix!V15&lt;=ABS('Map and Results'!$G$42-'Map and Results'!$G33),MIN('Map and Results'!$H$42,'Map and Results'!$H33),IF(TowerDistanceMatrix!V15&gt;=('Map and Results'!$G33+'Map and Results'!$G$42),0,'Map and Results'!$G$42^2*ACOS((TowerDistanceMatrix!V15^2+'Map and Results'!$G$42^2-'Map and Results'!$G33^2)/(2*TowerDistanceMatrix!V15*'Map and Results'!$G$42))+'Map and Results'!$G33^2*ACOS((TowerDistanceMatrix!V15^2-'Map and Results'!$G$42^2+'Map and Results'!$G33^2)/(2*TowerDistanceMatrix!V15*'Map and Results'!$G33))-0.5*SQRT((-TowerDistanceMatrix!V15+'Map and Results'!$G$42+'Map and Results'!$G33)*(TowerDistanceMatrix!V15+'Map and Results'!$G$42-'Map and Results'!$G33)*(TowerDistanceMatrix!V15-'Map and Results'!$G$42+'Map and Results'!$G33)*(TowerDistanceMatrix!V15+'Map and Results'!$G$42+'Map and Results'!$G33))))</f>
        <v>0</v>
      </c>
      <c r="W16" s="26">
        <f ca="1">IF(TowerDistanceMatrix!W15&lt;=ABS('Map and Results'!$G$43-'Map and Results'!$G33),MIN('Map and Results'!$H$43,'Map and Results'!$H33),IF(TowerDistanceMatrix!W15&gt;=('Map and Results'!$G33+'Map and Results'!$G$43),0,'Map and Results'!$G$43^2*ACOS((TowerDistanceMatrix!W15^2+'Map and Results'!$G$43^2-'Map and Results'!$G33^2)/(2*TowerDistanceMatrix!W15*'Map and Results'!$G$43))+'Map and Results'!$G33^2*ACOS((TowerDistanceMatrix!W15^2-'Map and Results'!$G$43^2+'Map and Results'!$G33^2)/(2*TowerDistanceMatrix!W15*'Map and Results'!$G33))-0.5*SQRT((-TowerDistanceMatrix!W15+'Map and Results'!$G$43+'Map and Results'!$G33)*(TowerDistanceMatrix!W15+'Map and Results'!$G$43-'Map and Results'!$G33)*(TowerDistanceMatrix!W15-'Map and Results'!$G$43+'Map and Results'!$G33)*(TowerDistanceMatrix!W15+'Map and Results'!$G$43+'Map and Results'!$G33))))</f>
        <v>428.48441574044705</v>
      </c>
      <c r="X16" s="26">
        <f ca="1">IF(TowerDistanceMatrix!X15&lt;=ABS('Map and Results'!$G$44-'Map and Results'!$G33),MIN('Map and Results'!$H$44,'Map and Results'!$H33),IF(TowerDistanceMatrix!X15&gt;=('Map and Results'!$G33+'Map and Results'!$G$44),0,'Map and Results'!$G$44^2*ACOS((TowerDistanceMatrix!X15^2+'Map and Results'!$G$44^2-'Map and Results'!$G33^2)/(2*TowerDistanceMatrix!X15*'Map and Results'!$G$44))+'Map and Results'!$G33^2*ACOS((TowerDistanceMatrix!X15^2-'Map and Results'!$G$44^2+'Map and Results'!$G33^2)/(2*TowerDistanceMatrix!X15*'Map and Results'!$G33))-0.5*SQRT((-TowerDistanceMatrix!X15+'Map and Results'!$G$44+'Map and Results'!$G33)*(TowerDistanceMatrix!X15+'Map and Results'!$G$44-'Map and Results'!$G33)*(TowerDistanceMatrix!X15-'Map and Results'!$G$44+'Map and Results'!$G33)*(TowerDistanceMatrix!X15+'Map and Results'!$G$44+'Map and Results'!$G33))))</f>
        <v>0</v>
      </c>
      <c r="Y16" s="26">
        <f ca="1">IF(TowerDistanceMatrix!Y15&lt;=ABS('Map and Results'!$G$45-'Map and Results'!$G33),MIN('Map and Results'!$H$45,'Map and Results'!$H33),IF(TowerDistanceMatrix!Y15&gt;=('Map and Results'!$G33+'Map and Results'!$G$45),0,'Map and Results'!$G$45^2*ACOS((TowerDistanceMatrix!Y15^2+'Map and Results'!$G$45^2-'Map and Results'!$G33^2)/(2*TowerDistanceMatrix!Y15*'Map and Results'!$G$45))+'Map and Results'!$G33^2*ACOS((TowerDistanceMatrix!Y15^2-'Map and Results'!$G$45^2+'Map and Results'!$G33^2)/(2*TowerDistanceMatrix!Y15*'Map and Results'!$G33))-0.5*SQRT((-TowerDistanceMatrix!Y15+'Map and Results'!$G$45+'Map and Results'!$G33)*(TowerDistanceMatrix!Y15+'Map and Results'!$G$45-'Map and Results'!$G33)*(TowerDistanceMatrix!Y15-'Map and Results'!$G$45+'Map and Results'!$G33)*(TowerDistanceMatrix!Y15+'Map and Results'!$G$45+'Map and Results'!$G33))))</f>
        <v>0</v>
      </c>
      <c r="Z16" s="26">
        <f ca="1">IF(TowerDistanceMatrix!Z15&lt;=ABS('Map and Results'!$G$46-'Map and Results'!$G33),MIN('Map and Results'!$H$46,'Map and Results'!$H33),IF(TowerDistanceMatrix!Z15&gt;=('Map and Results'!$G33+'Map and Results'!$G$46),0,'Map and Results'!$G$46^2*ACOS((TowerDistanceMatrix!Z15^2+'Map and Results'!$G$46^2-'Map and Results'!$G33^2)/(2*TowerDistanceMatrix!Z15*'Map and Results'!$G$46))+'Map and Results'!$G33^2*ACOS((TowerDistanceMatrix!Z15^2-'Map and Results'!$G$46^2+'Map and Results'!$G33^2)/(2*TowerDistanceMatrix!Z15*'Map and Results'!$G33))-0.5*SQRT((-TowerDistanceMatrix!Z15+'Map and Results'!$G$46+'Map and Results'!$G33)*(TowerDistanceMatrix!Z15+'Map and Results'!$G$46-'Map and Results'!$G33)*(TowerDistanceMatrix!Z15-'Map and Results'!$G$46+'Map and Results'!$G33)*(TowerDistanceMatrix!Z15+'Map and Results'!$G$46+'Map and Results'!$G33))))</f>
        <v>0</v>
      </c>
      <c r="AA16" s="26">
        <f ca="1">IF(TowerDistanceMatrix!AA15&lt;=ABS('Map and Results'!$G$47-'Map and Results'!$G33),MIN('Map and Results'!$H$47,'Map and Results'!$H33),IF(TowerDistanceMatrix!AA15&gt;=('Map and Results'!$G33+'Map and Results'!$G$47),0,'Map and Results'!$G$47^2*ACOS((TowerDistanceMatrix!AA15^2+'Map and Results'!$G$47^2-'Map and Results'!$G33^2)/(2*TowerDistanceMatrix!AA15*'Map and Results'!$G$47))+'Map and Results'!$G33^2*ACOS((TowerDistanceMatrix!AA15^2-'Map and Results'!$G$47^2+'Map and Results'!$G33^2)/(2*TowerDistanceMatrix!AA15*'Map and Results'!$G33))-0.5*SQRT((-TowerDistanceMatrix!AA15+'Map and Results'!$G$47+'Map and Results'!$G33)*(TowerDistanceMatrix!AA15+'Map and Results'!$G$47-'Map and Results'!$G33)*(TowerDistanceMatrix!AA15-'Map and Results'!$G$47+'Map and Results'!$G33)*(TowerDistanceMatrix!AA15+'Map and Results'!$G$47+'Map and Results'!$G33))))</f>
        <v>0</v>
      </c>
      <c r="AB16" s="26">
        <f ca="1">IF(TowerDistanceMatrix!AB15&lt;=ABS('Map and Results'!$G$48-'Map and Results'!$G33),MIN('Map and Results'!$H$48,'Map and Results'!$H33),IF(TowerDistanceMatrix!AB15&gt;=('Map and Results'!$G33+'Map and Results'!$G$48),0,'Map and Results'!$G$48^2*ACOS((TowerDistanceMatrix!AB15^2+'Map and Results'!$G$48^2-'Map and Results'!$G33^2)/(2*TowerDistanceMatrix!AB15*'Map and Results'!$G$48))+'Map and Results'!$G33^2*ACOS((TowerDistanceMatrix!AB15^2-'Map and Results'!$G$48^2+'Map and Results'!$G33^2)/(2*TowerDistanceMatrix!AB15*'Map and Results'!$G33))-0.5*SQRT((-TowerDistanceMatrix!AB15+'Map and Results'!$G$48+'Map and Results'!$G33)*(TowerDistanceMatrix!AB15+'Map and Results'!$G$48-'Map and Results'!$G33)*(TowerDistanceMatrix!AB15-'Map and Results'!$G$48+'Map and Results'!$G33)*(TowerDistanceMatrix!AB15+'Map and Results'!$G$48+'Map and Results'!$G33))))</f>
        <v>0</v>
      </c>
      <c r="AC16" s="26">
        <f ca="1">IF(TowerDistanceMatrix!AC15&lt;=ABS('Map and Results'!$G$49-'Map and Results'!$G33),MIN('Map and Results'!$H$49,'Map and Results'!$H33),IF(TowerDistanceMatrix!AC15&gt;=('Map and Results'!$G33+'Map and Results'!$G$49),0,'Map and Results'!$G$49^2*ACOS((TowerDistanceMatrix!AC15^2+'Map and Results'!$G$49^2-'Map and Results'!$G33^2)/(2*TowerDistanceMatrix!AC15*'Map and Results'!$G$49))+'Map and Results'!$G33^2*ACOS((TowerDistanceMatrix!AC15^2-'Map and Results'!$G$49^2+'Map and Results'!$G33^2)/(2*TowerDistanceMatrix!AC15*'Map and Results'!$G33))-0.5*SQRT((-TowerDistanceMatrix!AC15+'Map and Results'!$G$49+'Map and Results'!$G33)*(TowerDistanceMatrix!AC15+'Map and Results'!$G$49-'Map and Results'!$G33)*(TowerDistanceMatrix!AC15-'Map and Results'!$G$49+'Map and Results'!$G33)*(TowerDistanceMatrix!AC15+'Map and Results'!$G$49+'Map and Results'!$G33))))</f>
        <v>0</v>
      </c>
      <c r="AD16" s="26">
        <f ca="1">IF(TowerDistanceMatrix!AD15&lt;=ABS('Map and Results'!$G$50-'Map and Results'!$G33),MIN('Map and Results'!$H$50,'Map and Results'!$H33),IF(TowerDistanceMatrix!AD15&gt;=('Map and Results'!$G33+'Map and Results'!$G$50),0,'Map and Results'!$G$50^2*ACOS((TowerDistanceMatrix!AD15^2+'Map and Results'!$G$50^2-'Map and Results'!$G33^2)/(2*TowerDistanceMatrix!AD15*'Map and Results'!$G$50))+'Map and Results'!$G33^2*ACOS((TowerDistanceMatrix!AD15^2-'Map and Results'!$G$50^2+'Map and Results'!$G33^2)/(2*TowerDistanceMatrix!AD15*'Map and Results'!$G33))-0.5*SQRT((-TowerDistanceMatrix!AD15+'Map and Results'!$G$50+'Map and Results'!$G33)*(TowerDistanceMatrix!AD15+'Map and Results'!$G$50-'Map and Results'!$G33)*(TowerDistanceMatrix!AD15-'Map and Results'!$G$50+'Map and Results'!$G33)*(TowerDistanceMatrix!AD15+'Map and Results'!$G$50+'Map and Results'!$G33))))</f>
        <v>0</v>
      </c>
      <c r="AE16" s="26">
        <f ca="1">IF(TowerDistanceMatrix!AE15&lt;=ABS('Map and Results'!$G$51-'Map and Results'!$G33),MIN('Map and Results'!$H$51,'Map and Results'!$H33),IF(TowerDistanceMatrix!AE15&gt;=('Map and Results'!$G33+'Map and Results'!$G$51),0,'Map and Results'!$G$51^2*ACOS((TowerDistanceMatrix!AE15^2+'Map and Results'!$G$51^2-'Map and Results'!$G33^2)/(2*TowerDistanceMatrix!AE15*'Map and Results'!$G$51))+'Map and Results'!$G33^2*ACOS((TowerDistanceMatrix!AE15^2-'Map and Results'!$G$51^2+'Map and Results'!$G33^2)/(2*TowerDistanceMatrix!AE15*'Map and Results'!$G33))-0.5*SQRT((-TowerDistanceMatrix!AE15+'Map and Results'!$G$51+'Map and Results'!$G33)*(TowerDistanceMatrix!AE15+'Map and Results'!$G$51-'Map and Results'!$G33)*(TowerDistanceMatrix!AE15-'Map and Results'!$G$51+'Map and Results'!$G33)*(TowerDistanceMatrix!AE15+'Map and Results'!$G$51+'Map and Results'!$G33))))</f>
        <v>0</v>
      </c>
      <c r="AF16" s="26">
        <f ca="1">IF(TowerDistanceMatrix!AF15&lt;=ABS('Map and Results'!$G$52-'Map and Results'!$G33),MIN('Map and Results'!$H$52,'Map and Results'!$H33),IF(TowerDistanceMatrix!AF15&gt;=('Map and Results'!$G33+'Map and Results'!$G$52),0,'Map and Results'!$G$52^2*ACOS((TowerDistanceMatrix!AF15^2+'Map and Results'!$G$52^2-'Map and Results'!$G33^2)/(2*TowerDistanceMatrix!AF15*'Map and Results'!$G$52))+'Map and Results'!$G33^2*ACOS((TowerDistanceMatrix!AF15^2-'Map and Results'!$G$52^2+'Map and Results'!$G33^2)/(2*TowerDistanceMatrix!AF15*'Map and Results'!$G33))-0.5*SQRT((-TowerDistanceMatrix!AF15+'Map and Results'!$G$52+'Map and Results'!$G33)*(TowerDistanceMatrix!AF15+'Map and Results'!$G$52-'Map and Results'!$G33)*(TowerDistanceMatrix!AF15-'Map and Results'!$G$52+'Map and Results'!$G33)*(TowerDistanceMatrix!AF15+'Map and Results'!$G$52+'Map and Results'!$G33))))</f>
        <v>0</v>
      </c>
      <c r="AG16" s="26">
        <f ca="1">IF(TowerDistanceMatrix!AG15&lt;=ABS('Map and Results'!$G$53-'Map and Results'!$G33),MIN('Map and Results'!$H$53,'Map and Results'!$H33),IF(TowerDistanceMatrix!AG15&gt;=('Map and Results'!$G33+'Map and Results'!$G$53),0,'Map and Results'!$G$53^2*ACOS((TowerDistanceMatrix!AG15^2+'Map and Results'!$G$53^2-'Map and Results'!$G33^2)/(2*TowerDistanceMatrix!AG15*'Map and Results'!$G$53))+'Map and Results'!$G33^2*ACOS((TowerDistanceMatrix!AG15^2-'Map and Results'!$G$53^2+'Map and Results'!$G33^2)/(2*TowerDistanceMatrix!AG15*'Map and Results'!$G33))-0.5*SQRT((-TowerDistanceMatrix!AG15+'Map and Results'!$G$53+'Map and Results'!$G33)*(TowerDistanceMatrix!AG15+'Map and Results'!$G$53-'Map and Results'!$G33)*(TowerDistanceMatrix!AG15-'Map and Results'!$G$53+'Map and Results'!$G33)*(TowerDistanceMatrix!AG15+'Map and Results'!$G$53+'Map and Results'!$G33))))</f>
        <v>0</v>
      </c>
      <c r="AH16" s="26">
        <f ca="1">IF(TowerDistanceMatrix!AH15&lt;=ABS('Map and Results'!$G$54-'Map and Results'!$G33),MIN('Map and Results'!$H$54,'Map and Results'!$H33),IF(TowerDistanceMatrix!AH15&gt;=('Map and Results'!$G33+'Map and Results'!$G$54),0,'Map and Results'!$G$54^2*ACOS((TowerDistanceMatrix!AH15^2+'Map and Results'!$G$54^2-'Map and Results'!$G33^2)/(2*TowerDistanceMatrix!AH15*'Map and Results'!$G$54))+'Map and Results'!$G33^2*ACOS((TowerDistanceMatrix!AH15^2-'Map and Results'!$G$54^2+'Map and Results'!$G33^2)/(2*TowerDistanceMatrix!AH15*'Map and Results'!$G33))-0.5*SQRT((-TowerDistanceMatrix!AH15+'Map and Results'!$G$54+'Map and Results'!$G33)*(TowerDistanceMatrix!AH15+'Map and Results'!$G$54-'Map and Results'!$G33)*(TowerDistanceMatrix!AH15-'Map and Results'!$G$54+'Map and Results'!$G33)*(TowerDistanceMatrix!AH15+'Map and Results'!$G$54+'Map and Results'!$G33))))</f>
        <v>0</v>
      </c>
      <c r="AI16" s="26">
        <f ca="1">IF(TowerDistanceMatrix!AI15&lt;=ABS('Map and Results'!$G$55-'Map and Results'!$G33),MIN('Map and Results'!$H$55,'Map and Results'!$H33),IF(TowerDistanceMatrix!AI15&gt;=('Map and Results'!$G33+'Map and Results'!$G$55),0,'Map and Results'!$G$55^2*ACOS((TowerDistanceMatrix!AI15^2+'Map and Results'!$G$55^2-'Map and Results'!$G33^2)/(2*TowerDistanceMatrix!AI15*'Map and Results'!$G$55))+'Map and Results'!$G33^2*ACOS((TowerDistanceMatrix!AI15^2-'Map and Results'!$G$55^2+'Map and Results'!$G33^2)/(2*TowerDistanceMatrix!AI15*'Map and Results'!$G33))-0.5*SQRT((-TowerDistanceMatrix!AI15+'Map and Results'!$G$55+'Map and Results'!$G33)*(TowerDistanceMatrix!AI15+'Map and Results'!$G$55-'Map and Results'!$G33)*(TowerDistanceMatrix!AI15-'Map and Results'!$G$55+'Map and Results'!$G33)*(TowerDistanceMatrix!AI15+'Map and Results'!$G$55+'Map and Results'!$G33))))</f>
        <v>0</v>
      </c>
      <c r="AJ16" s="26">
        <f ca="1">IF(TowerDistanceMatrix!AJ15&lt;=ABS('Map and Results'!$G$56-'Map and Results'!$G33),MIN('Map and Results'!$H$56,'Map and Results'!$H33),IF(TowerDistanceMatrix!AJ15&gt;=('Map and Results'!$G33+'Map and Results'!$G$56),0,'Map and Results'!$G$56^2*ACOS((TowerDistanceMatrix!AJ15^2+'Map and Results'!$G$56^2-'Map and Results'!$G33^2)/(2*TowerDistanceMatrix!AJ15*'Map and Results'!$G$56))+'Map and Results'!$G33^2*ACOS((TowerDistanceMatrix!AJ15^2-'Map and Results'!$G$56^2+'Map and Results'!$G33^2)/(2*TowerDistanceMatrix!AJ15*'Map and Results'!$G33))-0.5*SQRT((-TowerDistanceMatrix!AJ15+'Map and Results'!$G$56+'Map and Results'!$G33)*(TowerDistanceMatrix!AJ15+'Map and Results'!$G$56-'Map and Results'!$G33)*(TowerDistanceMatrix!AJ15-'Map and Results'!$G$56+'Map and Results'!$G33)*(TowerDistanceMatrix!AJ15+'Map and Results'!$G$56+'Map and Results'!$G33))))</f>
        <v>0</v>
      </c>
      <c r="AK16" s="26">
        <f ca="1">IF(TowerDistanceMatrix!AK15&lt;=ABS('Map and Results'!$G$57-'Map and Results'!$G33),MIN('Map and Results'!$H$57,'Map and Results'!$H33),IF(TowerDistanceMatrix!AK15&gt;=('Map and Results'!$G33+'Map and Results'!$G$57),0,'Map and Results'!$G$57^2*ACOS((TowerDistanceMatrix!AK15^2+'Map and Results'!$G$57^2-'Map and Results'!$G33^2)/(2*TowerDistanceMatrix!AK15*'Map and Results'!$G$57))+'Map and Results'!$G33^2*ACOS((TowerDistanceMatrix!AK15^2-'Map and Results'!$G$57^2+'Map and Results'!$G33^2)/(2*TowerDistanceMatrix!AK15*'Map and Results'!$G33))-0.5*SQRT((-TowerDistanceMatrix!AK15+'Map and Results'!$G$57+'Map and Results'!$G33)*(TowerDistanceMatrix!AK15+'Map and Results'!$G$57-'Map and Results'!$G33)*(TowerDistanceMatrix!AK15-'Map and Results'!$G$57+'Map and Results'!$G33)*(TowerDistanceMatrix!AK15+'Map and Results'!$G$57+'Map and Results'!$G33))))</f>
        <v>0</v>
      </c>
      <c r="AL16" s="26">
        <f ca="1">IF(TowerDistanceMatrix!AL15&lt;=ABS('Map and Results'!$G$58-'Map and Results'!$G33),MIN('Map and Results'!$H$58,'Map and Results'!$H33),IF(TowerDistanceMatrix!AL15&gt;=('Map and Results'!$G33+'Map and Results'!$G$58),0,'Map and Results'!$G$58^2*ACOS((TowerDistanceMatrix!AL15^2+'Map and Results'!$G$58^2-'Map and Results'!$G33^2)/(2*TowerDistanceMatrix!AL15*'Map and Results'!$G$58))+'Map and Results'!$G33^2*ACOS((TowerDistanceMatrix!AL15^2-'Map and Results'!$G$58^2+'Map and Results'!$G33^2)/(2*TowerDistanceMatrix!AL15*'Map and Results'!$G33))-0.5*SQRT((-TowerDistanceMatrix!AL15+'Map and Results'!$G$58+'Map and Results'!$G33)*(TowerDistanceMatrix!AL15+'Map and Results'!$G$58-'Map and Results'!$G33)*(TowerDistanceMatrix!AL15-'Map and Results'!$G$58+'Map and Results'!$G33)*(TowerDistanceMatrix!AL15+'Map and Results'!$G$58+'Map and Results'!$G33))))</f>
        <v>0</v>
      </c>
      <c r="AM16" s="26">
        <f ca="1">IF(TowerDistanceMatrix!AM15&lt;=ABS('Map and Results'!$G$59-'Map and Results'!$G33),MIN('Map and Results'!$H$59,'Map and Results'!$H33),IF(TowerDistanceMatrix!AM15&gt;=('Map and Results'!$G33+'Map and Results'!$G$59),0,'Map and Results'!$G$59^2*ACOS((TowerDistanceMatrix!AM15^2+'Map and Results'!$G$59^2-'Map and Results'!$G33^2)/(2*TowerDistanceMatrix!AM15*'Map and Results'!$G$59))+'Map and Results'!$G33^2*ACOS((TowerDistanceMatrix!AM15^2-'Map and Results'!$G$59^2+'Map and Results'!$G33^2)/(2*TowerDistanceMatrix!AM15*'Map and Results'!$G33))-0.5*SQRT((-TowerDistanceMatrix!AM15+'Map and Results'!$G$59+'Map and Results'!$G33)*(TowerDistanceMatrix!AM15+'Map and Results'!$G$59-'Map and Results'!$G33)*(TowerDistanceMatrix!AM15-'Map and Results'!$G$59+'Map and Results'!$G33)*(TowerDistanceMatrix!AM15+'Map and Results'!$G$59+'Map and Results'!$G33))))</f>
        <v>0</v>
      </c>
      <c r="AN16" s="26">
        <f ca="1">IF(TowerDistanceMatrix!AN15&lt;=ABS('Map and Results'!$G$60-'Map and Results'!$G33),MIN('Map and Results'!$H$60,'Map and Results'!$H33),IF(TowerDistanceMatrix!AN15&gt;=('Map and Results'!$G33+'Map and Results'!$G$60),0,'Map and Results'!$G$60^2*ACOS((TowerDistanceMatrix!AN15^2+'Map and Results'!$G$60^2-'Map and Results'!$G33^2)/(2*TowerDistanceMatrix!AN15*'Map and Results'!$G$60))+'Map and Results'!$G33^2*ACOS((TowerDistanceMatrix!AN15^2-'Map and Results'!$G$60^2+'Map and Results'!$G33^2)/(2*TowerDistanceMatrix!AN15*'Map and Results'!$G33))-0.5*SQRT((-TowerDistanceMatrix!AN15+'Map and Results'!$G$60+'Map and Results'!$G33)*(TowerDistanceMatrix!AN15+'Map and Results'!$G$60-'Map and Results'!$G33)*(TowerDistanceMatrix!AN15-'Map and Results'!$G$60+'Map and Results'!$G33)*(TowerDistanceMatrix!AN15+'Map and Results'!$G$60+'Map and Results'!$G33))))</f>
        <v>0</v>
      </c>
      <c r="AO16" s="26">
        <f ca="1">IF(TowerDistanceMatrix!AO15&lt;=ABS('Map and Results'!$G$61-'Map and Results'!$G33),MIN('Map and Results'!$H$61,'Map and Results'!$H33),IF(TowerDistanceMatrix!AO15&gt;=('Map and Results'!$G33+'Map and Results'!$G$61),0,'Map and Results'!$G$61^2*ACOS((TowerDistanceMatrix!AO15^2+'Map and Results'!$G$61^2-'Map and Results'!$G33^2)/(2*TowerDistanceMatrix!AO15*'Map and Results'!$G$61))+'Map and Results'!$G33^2*ACOS((TowerDistanceMatrix!AO15^2-'Map and Results'!$G$61^2+'Map and Results'!$G33^2)/(2*TowerDistanceMatrix!AO15*'Map and Results'!$G33))-0.5*SQRT((-TowerDistanceMatrix!AO15+'Map and Results'!$G$61+'Map and Results'!$G33)*(TowerDistanceMatrix!AO15+'Map and Results'!$G$61-'Map and Results'!$G33)*(TowerDistanceMatrix!AO15-'Map and Results'!$G$61+'Map and Results'!$G33)*(TowerDistanceMatrix!AO15+'Map and Results'!$G$61+'Map and Results'!$G33))))</f>
        <v>0</v>
      </c>
      <c r="AP16" s="26">
        <f ca="1">IF(TowerDistanceMatrix!AP15&lt;=ABS('Map and Results'!$G$62-'Map and Results'!$G33),MIN('Map and Results'!$H$62,'Map and Results'!$H33),IF(TowerDistanceMatrix!AP15&gt;=('Map and Results'!$G33+'Map and Results'!$G$62),0,'Map and Results'!$G$62^2*ACOS((TowerDistanceMatrix!AP15^2+'Map and Results'!$G$62^2-'Map and Results'!$G33^2)/(2*TowerDistanceMatrix!AP15*'Map and Results'!$G$62))+'Map and Results'!$G33^2*ACOS((TowerDistanceMatrix!AP15^2-'Map and Results'!$G$62^2+'Map and Results'!$G33^2)/(2*TowerDistanceMatrix!AP15*'Map and Results'!$G33))-0.5*SQRT((-TowerDistanceMatrix!AP15+'Map and Results'!$G$62+'Map and Results'!$G33)*(TowerDistanceMatrix!AP15+'Map and Results'!$G$62-'Map and Results'!$G33)*(TowerDistanceMatrix!AP15-'Map and Results'!$G$62+'Map and Results'!$G33)*(TowerDistanceMatrix!AP15+'Map and Results'!$G$62+'Map and Results'!$G33))))</f>
        <v>0</v>
      </c>
      <c r="AQ16" s="26">
        <f ca="1">IF(TowerDistanceMatrix!AQ15&lt;=ABS('Map and Results'!$G$63-'Map and Results'!$G33),MIN('Map and Results'!$H$63,'Map and Results'!$H33),IF(TowerDistanceMatrix!AQ15&gt;=('Map and Results'!$G33+'Map and Results'!$G$63),0,'Map and Results'!$G$63^2*ACOS((TowerDistanceMatrix!AQ15^2+'Map and Results'!$G$63^2-'Map and Results'!$G33^2)/(2*TowerDistanceMatrix!AQ15*'Map and Results'!$G$63))+'Map and Results'!$G33^2*ACOS((TowerDistanceMatrix!AQ15^2-'Map and Results'!$G$63^2+'Map and Results'!$G33^2)/(2*TowerDistanceMatrix!AQ15*'Map and Results'!$G33))-0.5*SQRT((-TowerDistanceMatrix!AQ15+'Map and Results'!$G$63+'Map and Results'!$G33)*(TowerDistanceMatrix!AQ15+'Map and Results'!$G$63-'Map and Results'!$G33)*(TowerDistanceMatrix!AQ15-'Map and Results'!$G$63+'Map and Results'!$G33)*(TowerDistanceMatrix!AQ15+'Map and Results'!$G$63+'Map and Results'!$G33))))</f>
        <v>0</v>
      </c>
      <c r="AR16" s="26">
        <f ca="1">IF(TowerDistanceMatrix!AR15&lt;=ABS('Map and Results'!$G$64-'Map and Results'!$G33),MIN('Map and Results'!$H$64,'Map and Results'!$H33),IF(TowerDistanceMatrix!AR15&gt;=('Map and Results'!$G33+'Map and Results'!$G$64),0,'Map and Results'!$G$64^2*ACOS((TowerDistanceMatrix!AR15^2+'Map and Results'!$G$64^2-'Map and Results'!$G33^2)/(2*TowerDistanceMatrix!AR15*'Map and Results'!$G$64))+'Map and Results'!$G33^2*ACOS((TowerDistanceMatrix!AR15^2-'Map and Results'!$G$64^2+'Map and Results'!$G33^2)/(2*TowerDistanceMatrix!AR15*'Map and Results'!$G33))-0.5*SQRT((-TowerDistanceMatrix!AR15+'Map and Results'!$G$64+'Map and Results'!$G33)*(TowerDistanceMatrix!AR15+'Map and Results'!$G$64-'Map and Results'!$G33)*(TowerDistanceMatrix!AR15-'Map and Results'!$G$64+'Map and Results'!$G33)*(TowerDistanceMatrix!AR15+'Map and Results'!$G$64+'Map and Results'!$G33))))</f>
        <v>0</v>
      </c>
      <c r="AS16" s="26">
        <f ca="1">IF(TowerDistanceMatrix!AS15&lt;=ABS('Map and Results'!$G$65-'Map and Results'!$G33),MIN('Map and Results'!$H$65,'Map and Results'!$H33),IF(TowerDistanceMatrix!AS15&gt;=('Map and Results'!$G33+'Map and Results'!$G$65),0,'Map and Results'!$G$65^2*ACOS((TowerDistanceMatrix!AS15^2+'Map and Results'!$G$65^2-'Map and Results'!$G33^2)/(2*TowerDistanceMatrix!AS15*'Map and Results'!$G$65))+'Map and Results'!$G33^2*ACOS((TowerDistanceMatrix!AS15^2-'Map and Results'!$G$65^2+'Map and Results'!$G33^2)/(2*TowerDistanceMatrix!AS15*'Map and Results'!$G33))-0.5*SQRT((-TowerDistanceMatrix!AS15+'Map and Results'!$G$65+'Map and Results'!$G33)*(TowerDistanceMatrix!AS15+'Map and Results'!$G$65-'Map and Results'!$G33)*(TowerDistanceMatrix!AS15-'Map and Results'!$G$65+'Map and Results'!$G33)*(TowerDistanceMatrix!AS15+'Map and Results'!$G$65+'Map and Results'!$G33))))</f>
        <v>0</v>
      </c>
      <c r="AT16" s="26">
        <f ca="1">IF(TowerDistanceMatrix!AT15&lt;=ABS('Map and Results'!$G$66-'Map and Results'!$G33),MIN('Map and Results'!$H$66,'Map and Results'!$H33),IF(TowerDistanceMatrix!AT15&gt;=('Map and Results'!$G33+'Map and Results'!$G$66),0,'Map and Results'!$G$66^2*ACOS((TowerDistanceMatrix!AT15^2+'Map and Results'!$G$66^2-'Map and Results'!$G33^2)/(2*TowerDistanceMatrix!AT15*'Map and Results'!$G$66))+'Map and Results'!$G33^2*ACOS((TowerDistanceMatrix!AT15^2-'Map and Results'!$G$66^2+'Map and Results'!$G33^2)/(2*TowerDistanceMatrix!AT15*'Map and Results'!$G33))-0.5*SQRT((-TowerDistanceMatrix!AT15+'Map and Results'!$G$66+'Map and Results'!$G33)*(TowerDistanceMatrix!AT15+'Map and Results'!$G$66-'Map and Results'!$G33)*(TowerDistanceMatrix!AT15-'Map and Results'!$G$66+'Map and Results'!$G33)*(TowerDistanceMatrix!AT15+'Map and Results'!$G$66+'Map and Results'!$G33))))</f>
        <v>0</v>
      </c>
      <c r="AU16" s="26">
        <f ca="1">IF(TowerDistanceMatrix!AU15&lt;=ABS('Map and Results'!$G$67-'Map and Results'!$G33),MIN('Map and Results'!$H$67,'Map and Results'!$H33),IF(TowerDistanceMatrix!AU15&gt;=('Map and Results'!$G33+'Map and Results'!$G$67),0,'Map and Results'!$G$67^2*ACOS((TowerDistanceMatrix!AU15^2+'Map and Results'!$G$67^2-'Map and Results'!$G33^2)/(2*TowerDistanceMatrix!AU15*'Map and Results'!$G$67))+'Map and Results'!$G33^2*ACOS((TowerDistanceMatrix!AU15^2-'Map and Results'!$G$67^2+'Map and Results'!$G33^2)/(2*TowerDistanceMatrix!AU15*'Map and Results'!$G33))-0.5*SQRT((-TowerDistanceMatrix!AU15+'Map and Results'!$G$67+'Map and Results'!$G33)*(TowerDistanceMatrix!AU15+'Map and Results'!$G$67-'Map and Results'!$G33)*(TowerDistanceMatrix!AU15-'Map and Results'!$G$67+'Map and Results'!$G33)*(TowerDistanceMatrix!AU15+'Map and Results'!$G$67+'Map and Results'!$G33))))</f>
        <v>0</v>
      </c>
      <c r="AV16" s="26">
        <f ca="1">IF(TowerDistanceMatrix!AV15&lt;=ABS('Map and Results'!$G$68-'Map and Results'!$G33),MIN('Map and Results'!$H$68,'Map and Results'!$H33),IF(TowerDistanceMatrix!AV15&gt;=('Map and Results'!$G33+'Map and Results'!$G$68),0,'Map and Results'!$G$68^2*ACOS((TowerDistanceMatrix!AV15^2+'Map and Results'!$G$68^2-'Map and Results'!$G33^2)/(2*TowerDistanceMatrix!AV15*'Map and Results'!$G$68))+'Map and Results'!$G33^2*ACOS((TowerDistanceMatrix!AV15^2-'Map and Results'!$G$68^2+'Map and Results'!$G33^2)/(2*TowerDistanceMatrix!AV15*'Map and Results'!$G33))-0.5*SQRT((-TowerDistanceMatrix!AV15+'Map and Results'!$G$68+'Map and Results'!$G33)*(TowerDistanceMatrix!AV15+'Map and Results'!$G$68-'Map and Results'!$G33)*(TowerDistanceMatrix!AV15-'Map and Results'!$G$68+'Map and Results'!$G33)*(TowerDistanceMatrix!AV15+'Map and Results'!$G$68+'Map and Results'!$G33))))</f>
        <v>0</v>
      </c>
      <c r="AW16" s="26">
        <f ca="1">IF(TowerDistanceMatrix!AW15&lt;=ABS('Map and Results'!$G$69-'Map and Results'!$G33),MIN('Map and Results'!$H$69,'Map and Results'!$H33),IF(TowerDistanceMatrix!AW15&gt;=('Map and Results'!$G33+'Map and Results'!$G$69),0,'Map and Results'!$G$69^2*ACOS((TowerDistanceMatrix!AW15^2+'Map and Results'!$G$69^2-'Map and Results'!$G33^2)/(2*TowerDistanceMatrix!AW15*'Map and Results'!$G$69))+'Map and Results'!$G33^2*ACOS((TowerDistanceMatrix!AW15^2-'Map and Results'!$G$69^2+'Map and Results'!$G33^2)/(2*TowerDistanceMatrix!AW15*'Map and Results'!$G33))-0.5*SQRT((-TowerDistanceMatrix!AW15+'Map and Results'!$G$69+'Map and Results'!$G33)*(TowerDistanceMatrix!AW15+'Map and Results'!$G$69-'Map and Results'!$G33)*(TowerDistanceMatrix!AW15-'Map and Results'!$G$69+'Map and Results'!$G33)*(TowerDistanceMatrix!AW15+'Map and Results'!$G$69+'Map and Results'!$G33))))</f>
        <v>0</v>
      </c>
      <c r="AX16" s="26">
        <f ca="1">IF(TowerDistanceMatrix!AX15&lt;=ABS('Map and Results'!$G$70-'Map and Results'!$G33),MIN('Map and Results'!$H$70,'Map and Results'!$H33),IF(TowerDistanceMatrix!AX15&gt;=('Map and Results'!$G33+'Map and Results'!$G$70),0,'Map and Results'!$G$70^2*ACOS((TowerDistanceMatrix!AX15^2+'Map and Results'!$G$70^2-'Map and Results'!$G33^2)/(2*TowerDistanceMatrix!AX15*'Map and Results'!$G$70))+'Map and Results'!$G33^2*ACOS((TowerDistanceMatrix!AX15^2-'Map and Results'!$G$70^2+'Map and Results'!$G33^2)/(2*TowerDistanceMatrix!AX15*'Map and Results'!$G33))-0.5*SQRT((-TowerDistanceMatrix!AX15+'Map and Results'!$G$70+'Map and Results'!$G33)*(TowerDistanceMatrix!AX15+'Map and Results'!$G$70-'Map and Results'!$G33)*(TowerDistanceMatrix!AX15-'Map and Results'!$G$70+'Map and Results'!$G33)*(TowerDistanceMatrix!AX15+'Map and Results'!$G$70+'Map and Results'!$G33))))</f>
        <v>0</v>
      </c>
      <c r="AY16" s="26">
        <f ca="1">IF(TowerDistanceMatrix!AY15&lt;=ABS('Map and Results'!$G$71-'Map and Results'!$G33),MIN('Map and Results'!$H$71,'Map and Results'!$H33),IF(TowerDistanceMatrix!AY15&gt;=('Map and Results'!$G33+'Map and Results'!$G$71),0,'Map and Results'!$G$71^2*ACOS((TowerDistanceMatrix!AY15^2+'Map and Results'!$G$71^2-'Map and Results'!$G33^2)/(2*TowerDistanceMatrix!AY15*'Map and Results'!$G$71))+'Map and Results'!$G33^2*ACOS((TowerDistanceMatrix!AY15^2-'Map and Results'!$G$71^2+'Map and Results'!$G33^2)/(2*TowerDistanceMatrix!AY15*'Map and Results'!$G33))-0.5*SQRT((-TowerDistanceMatrix!AY15+'Map and Results'!$G$71+'Map and Results'!$G33)*(TowerDistanceMatrix!AY15+'Map and Results'!$G$71-'Map and Results'!$G33)*(TowerDistanceMatrix!AY15-'Map and Results'!$G$71+'Map and Results'!$G33)*(TowerDistanceMatrix!AY15+'Map and Results'!$G$71+'Map and Results'!$G33))))</f>
        <v>0</v>
      </c>
      <c r="AZ16" s="26">
        <f ca="1">IF(TowerDistanceMatrix!AZ15&lt;=ABS('Map and Results'!$G$72-'Map and Results'!$G33),MIN('Map and Results'!$H$72,'Map and Results'!$H33),IF(TowerDistanceMatrix!AZ15&gt;=('Map and Results'!$G33+'Map and Results'!$G$72),0,'Map and Results'!$G$72^2*ACOS((TowerDistanceMatrix!AZ15^2+'Map and Results'!$G$72^2-'Map and Results'!$G33^2)/(2*TowerDistanceMatrix!AZ15*'Map and Results'!$G$72))+'Map and Results'!$G33^2*ACOS((TowerDistanceMatrix!AZ15^2-'Map and Results'!$G$72^2+'Map and Results'!$G33^2)/(2*TowerDistanceMatrix!AZ15*'Map and Results'!$G33))-0.5*SQRT((-TowerDistanceMatrix!AZ15+'Map and Results'!$G$72+'Map and Results'!$G33)*(TowerDistanceMatrix!AZ15+'Map and Results'!$G$72-'Map and Results'!$G33)*(TowerDistanceMatrix!AZ15-'Map and Results'!$G$72+'Map and Results'!$G33)*(TowerDistanceMatrix!AZ15+'Map and Results'!$G$72+'Map and Results'!$G33))))</f>
        <v>0</v>
      </c>
      <c r="BA16" s="26"/>
      <c r="BB16" s="26"/>
      <c r="BC16">
        <f ca="1">IF('Map and Results'!B33=0,0,SUM(C16:AZ16))-BE16</f>
        <v>498.59263102530622</v>
      </c>
      <c r="BD16">
        <v>11</v>
      </c>
      <c r="BE16">
        <f t="shared" ca="1" si="0"/>
        <v>2827.4333882308138</v>
      </c>
      <c r="BG16">
        <f t="shared" ca="1" si="1"/>
        <v>28.274333882308138</v>
      </c>
      <c r="BH16">
        <f t="shared" ca="1" si="2"/>
        <v>565.48667764616278</v>
      </c>
      <c r="BJ16">
        <f ca="1">IF('Map and Results'!B33=0,0,IF((SUM(C16:AZ16)-BE16)&gt;BH16,$BJ$3,0))</f>
        <v>0</v>
      </c>
    </row>
    <row r="17" spans="1:62" ht="15">
      <c r="A17" s="96"/>
      <c r="B17" s="7">
        <v>12</v>
      </c>
      <c r="C17" s="4">
        <f ca="1">IF(TowerDistanceMatrix!C16&lt;=ABS('Map and Results'!$G$23-'Map and Results'!G34),MIN('Map and Results'!H34,'Map and Results'!H32),IF(TowerDistanceMatrix!C16&gt;=('Map and Results'!$G$23+'Map and Results'!G34),0,'Map and Results'!$G$23^2*ACOS((TowerDistanceMatrix!C16^2+'Map and Results'!$G$23^2-'Map and Results'!G34^2)/(2*TowerDistanceMatrix!C16*'Map and Results'!$G$23))+'Map and Results'!G34^2*ACOS((TowerDistanceMatrix!C16^2-'Map and Results'!$G$23^2+'Map and Results'!G34^2)/(2*TowerDistanceMatrix!C16*'Map and Results'!G34))-0.5*SQRT((-TowerDistanceMatrix!C16+'Map and Results'!$G$23+'Map and Results'!G34)*(TowerDistanceMatrix!C16+'Map and Results'!$G$23-'Map and Results'!G34)*(TowerDistanceMatrix!C16-'Map and Results'!$G$23+'Map and Results'!G34)*(TowerDistanceMatrix!C16+'Map and Results'!$G$23+'Map and Results'!G34))))</f>
        <v>0</v>
      </c>
      <c r="D17">
        <f ca="1">IF(TowerDistanceMatrix!D16&lt;=ABS('Map and Results'!$G$24-'Map and Results'!G34),MIN('Map and Results'!$H$24,'Map and Results'!H34),IF(TowerDistanceMatrix!D16&gt;=('Map and Results'!G34+'Map and Results'!$G$24),0,'Map and Results'!$G$24^2*ACOS((TowerDistanceMatrix!D16^2+'Map and Results'!$G$24^2-'Map and Results'!G34^2)/(2*TowerDistanceMatrix!D16*'Map and Results'!$G$24))+'Map and Results'!G34^2*ACOS((TowerDistanceMatrix!D16^2-'Map and Results'!$G$24^2+'Map and Results'!G34^2)/(2*TowerDistanceMatrix!D16*'Map and Results'!G34))-0.5*SQRT((-TowerDistanceMatrix!D16+'Map and Results'!$G$24+'Map and Results'!G34)*(TowerDistanceMatrix!D16+'Map and Results'!$G$24-'Map and Results'!G34)*(TowerDistanceMatrix!D16-'Map and Results'!$G$24+'Map and Results'!G34)*(TowerDistanceMatrix!D16+'Map and Results'!$G$24+'Map and Results'!G34))))</f>
        <v>0</v>
      </c>
      <c r="E17">
        <f ca="1">IF(TowerDistanceMatrix!E16&lt;=ABS('Map and Results'!$G$25-'Map and Results'!G34),MIN('Map and Results'!$H$25,'Map and Results'!H34),IF(TowerDistanceMatrix!E16&gt;=('Map and Results'!G34+'Map and Results'!$G$25),0,'Map and Results'!$G$25^2*ACOS((TowerDistanceMatrix!E16^2+'Map and Results'!$G$25^2-'Map and Results'!G34^2)/(2*TowerDistanceMatrix!E16*'Map and Results'!$G$25))+'Map and Results'!G34^2*ACOS((TowerDistanceMatrix!E16^2-'Map and Results'!$G$25^2+'Map and Results'!G34^2)/(2*TowerDistanceMatrix!E16*'Map and Results'!G34))-0.5*SQRT((-TowerDistanceMatrix!E16+'Map and Results'!$G$25+'Map and Results'!G34)*(TowerDistanceMatrix!E16+'Map and Results'!$G$25-'Map and Results'!G34)*(TowerDistanceMatrix!E16-'Map and Results'!$G$25+'Map and Results'!G34)*(TowerDistanceMatrix!E16+'Map and Results'!$G$25+'Map and Results'!G34))))</f>
        <v>0</v>
      </c>
      <c r="F17">
        <f ca="1">IF(TowerDistanceMatrix!F16&lt;=ABS('Map and Results'!$G$26-'Map and Results'!$G34),MIN('Map and Results'!$H$26,'Map and Results'!$H34),IF(TowerDistanceMatrix!F16&gt;=('Map and Results'!$G34+'Map and Results'!$G$26),0,'Map and Results'!$G$26^2*ACOS((TowerDistanceMatrix!F16^2+'Map and Results'!$G$26^2-'Map and Results'!$G34^2)/(2*TowerDistanceMatrix!F16*'Map and Results'!$G$26))+'Map and Results'!$G34^2*ACOS((TowerDistanceMatrix!F16^2-'Map and Results'!$G$26^2+'Map and Results'!$G34^2)/(2*TowerDistanceMatrix!F16*'Map and Results'!$G34))-0.5*SQRT((-TowerDistanceMatrix!F16+'Map and Results'!$G$26+'Map and Results'!$G34)*(TowerDistanceMatrix!F16+'Map and Results'!$G$26-'Map and Results'!$G34)*(TowerDistanceMatrix!F16-'Map and Results'!$G$26+'Map and Results'!$G34)*(TowerDistanceMatrix!F16+'Map and Results'!$G$26+'Map and Results'!$G34))))</f>
        <v>0</v>
      </c>
      <c r="G17" s="26">
        <f ca="1">IF(TowerDistanceMatrix!G16&lt;=ABS('Map and Results'!$G$27-'Map and Results'!$G34),MIN('Map and Results'!$H$27,'Map and Results'!$H34),IF(TowerDistanceMatrix!G16&gt;=('Map and Results'!$G34+'Map and Results'!$G$27),0,'Map and Results'!$G$27^2*ACOS((TowerDistanceMatrix!G16^2+'Map and Results'!$G$27^2-'Map and Results'!$G34^2)/(2*TowerDistanceMatrix!G16*'Map and Results'!$G$27))+'Map and Results'!$G34^2*ACOS((TowerDistanceMatrix!G16^2-'Map and Results'!$G$27^2+'Map and Results'!$G34^2)/(2*TowerDistanceMatrix!G16*'Map and Results'!$G34))-0.5*SQRT((-TowerDistanceMatrix!G16+'Map and Results'!$G$27+'Map and Results'!$G34)*(TowerDistanceMatrix!G16+'Map and Results'!$G$27-'Map and Results'!$G34)*(TowerDistanceMatrix!G16-'Map and Results'!$G$27+'Map and Results'!$G34)*(TowerDistanceMatrix!G16+'Map and Results'!$G$27+'Map and Results'!$G34))))</f>
        <v>0</v>
      </c>
      <c r="H17" s="26">
        <f ca="1">IF(TowerDistanceMatrix!H16&lt;=ABS('Map and Results'!$G$28-'Map and Results'!$G34),MIN('Map and Results'!$H$28,'Map and Results'!$H34),IF(TowerDistanceMatrix!H16&gt;=('Map and Results'!$G34+'Map and Results'!$G$28),0,'Map and Results'!$G$28^2*ACOS((TowerDistanceMatrix!H16^2+'Map and Results'!$G$28^2-'Map and Results'!$G34^2)/(2*TowerDistanceMatrix!H16*'Map and Results'!$G$28))+'Map and Results'!$G34^2*ACOS((TowerDistanceMatrix!H16^2-'Map and Results'!$G$28^2+'Map and Results'!$G34^2)/(2*TowerDistanceMatrix!H16*'Map and Results'!$G34))-0.5*SQRT((-TowerDistanceMatrix!H16+'Map and Results'!$G$28+'Map and Results'!$G34)*(TowerDistanceMatrix!H16+'Map and Results'!$G$28-'Map and Results'!$G34)*(TowerDistanceMatrix!H16-'Map and Results'!$G$28+'Map and Results'!$G34)*(TowerDistanceMatrix!H16+'Map and Results'!$G$28+'Map and Results'!$G34))))</f>
        <v>0</v>
      </c>
      <c r="I17">
        <f ca="1">IF(TowerDistanceMatrix!I16&lt;=ABS('Map and Results'!$G$29-'Map and Results'!$G34),MIN('Map and Results'!$H$29,'Map and Results'!$H34),IF(TowerDistanceMatrix!I16&gt;=('Map and Results'!$G34+'Map and Results'!$G$29),0,'Map and Results'!$G$29^2*ACOS((TowerDistanceMatrix!I16^2+'Map and Results'!$G$29^2-'Map and Results'!$G34^2)/(2*TowerDistanceMatrix!I16*'Map and Results'!$G$29))+'Map and Results'!$G34^2*ACOS((TowerDistanceMatrix!I16^2-'Map and Results'!$G$29^2+'Map and Results'!$G34^2)/(2*TowerDistanceMatrix!I16*'Map and Results'!$G34))-0.5*SQRT((-TowerDistanceMatrix!I16+'Map and Results'!$G$29+'Map and Results'!$G34)*(TowerDistanceMatrix!I16+'Map and Results'!$G$29-'Map and Results'!$G34)*(TowerDistanceMatrix!I16-'Map and Results'!$G$29+'Map and Results'!$G34)*(TowerDistanceMatrix!I16+'Map and Results'!$G$29+'Map and Results'!$G34))))</f>
        <v>0</v>
      </c>
      <c r="J17">
        <f ca="1">IF(TowerDistanceMatrix!J16&lt;=ABS('Map and Results'!$G$30-'Map and Results'!$G34),MIN('Map and Results'!$H$30,'Map and Results'!$H34),IF(TowerDistanceMatrix!J16&gt;=('Map and Results'!$G34+'Map and Results'!$G$30),0,'Map and Results'!$G$30^2*ACOS((TowerDistanceMatrix!J16^2+'Map and Results'!$G$30^2-'Map and Results'!$G34^2)/(2*TowerDistanceMatrix!J16*'Map and Results'!$G$30))+'Map and Results'!$G34^2*ACOS((TowerDistanceMatrix!J16^2-'Map and Results'!$G$30^2+'Map and Results'!$G34^2)/(2*TowerDistanceMatrix!J16*'Map and Results'!$G34))-0.5*SQRT((-TowerDistanceMatrix!J16+'Map and Results'!$G$30+'Map and Results'!$G34)*(TowerDistanceMatrix!J16+'Map and Results'!$G$30-'Map and Results'!$G34)*(TowerDistanceMatrix!J16-'Map and Results'!$G$30+'Map and Results'!$G34)*(TowerDistanceMatrix!J16+'Map and Results'!$G$30+'Map and Results'!$G34))))</f>
        <v>0</v>
      </c>
      <c r="K17" s="26">
        <f ca="1">IF(TowerDistanceMatrix!K16&lt;=ABS('Map and Results'!$G$31-'Map and Results'!$G34),MIN('Map and Results'!$H$31,'Map and Results'!$H34),IF(TowerDistanceMatrix!K16&gt;=('Map and Results'!$G34+'Map and Results'!$G$31),0,'Map and Results'!$G$31^2*ACOS((TowerDistanceMatrix!K16^2+'Map and Results'!$G$31^2-'Map and Results'!$G34^2)/(2*TowerDistanceMatrix!K16*'Map and Results'!$G$31))+'Map and Results'!$G34^2*ACOS((TowerDistanceMatrix!K16^2-'Map and Results'!$G$31^2+'Map and Results'!$G34^2)/(2*TowerDistanceMatrix!K16*'Map and Results'!$G34))-0.5*SQRT((-TowerDistanceMatrix!K16+'Map and Results'!$G$31+'Map and Results'!$G34)*(TowerDistanceMatrix!K16+'Map and Results'!$G$31-'Map and Results'!$G34)*(TowerDistanceMatrix!K16-'Map and Results'!$G$31+'Map and Results'!$G34)*(TowerDistanceMatrix!K16+'Map and Results'!$G$31+'Map and Results'!$G34))))</f>
        <v>0</v>
      </c>
      <c r="L17" s="26">
        <f ca="1">IF(TowerDistanceMatrix!L16&lt;=ABS('Map and Results'!$G$32-'Map and Results'!$G34),MIN('Map and Results'!$H$32,'Map and Results'!$H34),IF(TowerDistanceMatrix!L16&gt;=('Map and Results'!$G34+'Map and Results'!$G$32),0,'Map and Results'!$G$32^2*ACOS((TowerDistanceMatrix!L16^2+'Map and Results'!$G$32^2-'Map and Results'!$G34^2)/(2*TowerDistanceMatrix!L16*'Map and Results'!$G$32))+'Map and Results'!$G34^2*ACOS((TowerDistanceMatrix!L16^2-'Map and Results'!$G$32^2+'Map and Results'!$G34^2)/(2*TowerDistanceMatrix!L16*'Map and Results'!$G34))-0.5*SQRT((-TowerDistanceMatrix!L16+'Map and Results'!$G$32+'Map and Results'!$G34)*(TowerDistanceMatrix!L16+'Map and Results'!$G$32-'Map and Results'!$G34)*(TowerDistanceMatrix!L16-'Map and Results'!$G$32+'Map and Results'!$G34)*(TowerDistanceMatrix!L16+'Map and Results'!$G$32+'Map and Results'!$G34))))</f>
        <v>0</v>
      </c>
      <c r="M17" s="26">
        <f ca="1">IF(TowerDistanceMatrix!M16&lt;=ABS('Map and Results'!$G$33-'Map and Results'!$G34),MIN('Map and Results'!$H$33,'Map and Results'!$H34),IF(TowerDistanceMatrix!M16&gt;=('Map and Results'!$G34+'Map and Results'!$G$33),0,'Map and Results'!$G$33^2*ACOS((TowerDistanceMatrix!M16^2+'Map and Results'!$G$33^2-'Map and Results'!$G34^2)/(2*TowerDistanceMatrix!M16*'Map and Results'!$G$33))+'Map and Results'!$G34^2*ACOS((TowerDistanceMatrix!M16^2-'Map and Results'!$G$33^2+'Map and Results'!$G34^2)/(2*TowerDistanceMatrix!M16*'Map and Results'!$G34))-0.5*SQRT((-TowerDistanceMatrix!M16+'Map and Results'!$G$33+'Map and Results'!$G34)*(TowerDistanceMatrix!M16+'Map and Results'!$G$33-'Map and Results'!$G34)*(TowerDistanceMatrix!M16-'Map and Results'!$G$33+'Map and Results'!$G34)*(TowerDistanceMatrix!M16+'Map and Results'!$G$33+'Map and Results'!$G34))))</f>
        <v>0</v>
      </c>
      <c r="N17" s="26">
        <f ca="1">IF(TowerDistanceMatrix!N16&lt;=ABS('Map and Results'!$G$34-'Map and Results'!$G34),MIN('Map and Results'!$H$34,'Map and Results'!$H34),IF(TowerDistanceMatrix!N16&gt;=('Map and Results'!$G34+'Map and Results'!$G$34),0,'Map and Results'!$G$34^2*ACOS((TowerDistanceMatrix!N16^2+'Map and Results'!$G$34^2-'Map and Results'!$G34^2)/(2*TowerDistanceMatrix!N16*'Map and Results'!$G$34))+'Map and Results'!$G34^2*ACOS((TowerDistanceMatrix!N16^2-'Map and Results'!$G$34^2+'Map and Results'!$G34^2)/(2*TowerDistanceMatrix!N16*'Map and Results'!$G34))-0.5*SQRT((-TowerDistanceMatrix!N16+'Map and Results'!$G$34+'Map and Results'!$G34)*(TowerDistanceMatrix!N16+'Map and Results'!$G$34-'Map and Results'!$G34)*(TowerDistanceMatrix!N16-'Map and Results'!$G$34+'Map and Results'!$G34)*(TowerDistanceMatrix!N16+'Map and Results'!$G$34+'Map and Results'!$G34))))</f>
        <v>1256.6370614359173</v>
      </c>
      <c r="O17" s="26">
        <f ca="1">IF(TowerDistanceMatrix!O16&lt;=ABS('Map and Results'!$G$35-'Map and Results'!$G34),MIN('Map and Results'!$H$35,'Map and Results'!$H34),IF(TowerDistanceMatrix!O16&gt;=('Map and Results'!$G34+'Map and Results'!$G$35),0,'Map and Results'!$G$35^2*ACOS((TowerDistanceMatrix!O16^2+'Map and Results'!$G$35^2-'Map and Results'!$G34^2)/(2*TowerDistanceMatrix!O16*'Map and Results'!$G$35))+'Map and Results'!$G34^2*ACOS((TowerDistanceMatrix!O16^2-'Map and Results'!$G$35^2+'Map and Results'!$G34^2)/(2*TowerDistanceMatrix!O16*'Map and Results'!$G34))-0.5*SQRT((-TowerDistanceMatrix!O16+'Map and Results'!$G$35+'Map and Results'!$G34)*(TowerDistanceMatrix!O16+'Map and Results'!$G$35-'Map and Results'!$G34)*(TowerDistanceMatrix!O16-'Map and Results'!$G$35+'Map and Results'!$G34)*(TowerDistanceMatrix!O16+'Map and Results'!$G$35+'Map and Results'!$G34))))</f>
        <v>365.02546263735496</v>
      </c>
      <c r="P17" s="26">
        <f ca="1">IF(TowerDistanceMatrix!P16&lt;=ABS('Map and Results'!$G$36-'Map and Results'!$G34),MIN('Map and Results'!$H$36,'Map and Results'!$H34),IF(TowerDistanceMatrix!P16&gt;=('Map and Results'!$G34+'Map and Results'!$G$36),0,'Map and Results'!$G$36^2*ACOS((TowerDistanceMatrix!P16^2+'Map and Results'!$G$36^2-'Map and Results'!$G34^2)/(2*TowerDistanceMatrix!P16*'Map and Results'!$G$36))+'Map and Results'!$G34^2*ACOS((TowerDistanceMatrix!P16^2-'Map and Results'!$G$36^2+'Map and Results'!$G34^2)/(2*TowerDistanceMatrix!P16*'Map and Results'!$G34))-0.5*SQRT((-TowerDistanceMatrix!P16+'Map and Results'!$G$36+'Map and Results'!$G34)*(TowerDistanceMatrix!P16+'Map and Results'!$G$36-'Map and Results'!$G34)*(TowerDistanceMatrix!P16-'Map and Results'!$G$36+'Map and Results'!$G34)*(TowerDistanceMatrix!P16+'Map and Results'!$G$36+'Map and Results'!$G34))))</f>
        <v>68.531361835218036</v>
      </c>
      <c r="Q17" s="26">
        <f ca="1">IF(TowerDistanceMatrix!Q16&lt;=ABS('Map and Results'!$G$37-'Map and Results'!$G34),MIN('Map and Results'!$H$37,'Map and Results'!$H34),IF(TowerDistanceMatrix!Q16&gt;=('Map and Results'!$G34+'Map and Results'!$G$37),0,'Map and Results'!$G$37^2*ACOS((TowerDistanceMatrix!Q16^2+'Map and Results'!$G$37^2-'Map and Results'!$G34^2)/(2*TowerDistanceMatrix!Q16*'Map and Results'!$G$37))+'Map and Results'!$G34^2*ACOS((TowerDistanceMatrix!Q16^2-'Map and Results'!$G$37^2+'Map and Results'!$G34^2)/(2*TowerDistanceMatrix!Q16*'Map and Results'!$G34))-0.5*SQRT((-TowerDistanceMatrix!Q16+'Map and Results'!$G$37+'Map and Results'!$G34)*(TowerDistanceMatrix!Q16+'Map and Results'!$G$37-'Map and Results'!$G34)*(TowerDistanceMatrix!Q16-'Map and Results'!$G$37+'Map and Results'!$G34)*(TowerDistanceMatrix!Q16+'Map and Results'!$G$37+'Map and Results'!$G34))))</f>
        <v>0</v>
      </c>
      <c r="R17" s="26">
        <f ca="1">IF(TowerDistanceMatrix!R16&lt;=ABS('Map and Results'!$G$38-'Map and Results'!$G34),MIN('Map and Results'!$H$38,'Map and Results'!$H34),IF(TowerDistanceMatrix!R16&gt;=('Map and Results'!$G34+'Map and Results'!$G$38),0,'Map and Results'!$G$38^2*ACOS((TowerDistanceMatrix!R16^2+'Map and Results'!$G$38^2-'Map and Results'!$G34^2)/(2*TowerDistanceMatrix!R16*'Map and Results'!$G$38))+'Map and Results'!$G34^2*ACOS((TowerDistanceMatrix!R16^2-'Map and Results'!$G$38^2+'Map and Results'!$G34^2)/(2*TowerDistanceMatrix!R16*'Map and Results'!$G34))-0.5*SQRT((-TowerDistanceMatrix!R16+'Map and Results'!$G$38+'Map and Results'!$G34)*(TowerDistanceMatrix!R16+'Map and Results'!$G$38-'Map and Results'!$G34)*(TowerDistanceMatrix!R16-'Map and Results'!$G$38+'Map and Results'!$G34)*(TowerDistanceMatrix!R16+'Map and Results'!$G$38+'Map and Results'!$G34))))</f>
        <v>0</v>
      </c>
      <c r="S17" s="26">
        <f ca="1">IF(TowerDistanceMatrix!S16&lt;=ABS('Map and Results'!$G$39-'Map and Results'!$G34),MIN('Map and Results'!$H$39,'Map and Results'!$H34),IF(TowerDistanceMatrix!S16&gt;=('Map and Results'!$G34+'Map and Results'!$G$39),0,'Map and Results'!$G$39^2*ACOS((TowerDistanceMatrix!S16^2+'Map and Results'!$G$39^2-'Map and Results'!$G34^2)/(2*TowerDistanceMatrix!S16*'Map and Results'!$G$39))+'Map and Results'!$G34^2*ACOS((TowerDistanceMatrix!S16^2-'Map and Results'!$G$39^2+'Map and Results'!$G34^2)/(2*TowerDistanceMatrix!S16*'Map and Results'!$G34))-0.5*SQRT((-TowerDistanceMatrix!S16+'Map and Results'!$G$39+'Map and Results'!$G34)*(TowerDistanceMatrix!S16+'Map and Results'!$G$39-'Map and Results'!$G34)*(TowerDistanceMatrix!S16-'Map and Results'!$G$39+'Map and Results'!$G34)*(TowerDistanceMatrix!S16+'Map and Results'!$G$39+'Map and Results'!$G34))))</f>
        <v>0</v>
      </c>
      <c r="T17" s="26">
        <f ca="1">IF(TowerDistanceMatrix!T16&lt;=ABS('Map and Results'!$G$40-'Map and Results'!$G34),MIN('Map and Results'!$H$40,'Map and Results'!$H34),IF(TowerDistanceMatrix!T16&gt;=('Map and Results'!$G34+'Map and Results'!$G$40),0,'Map and Results'!$G$40^2*ACOS((TowerDistanceMatrix!T16^2+'Map and Results'!$G$40^2-'Map and Results'!$G34^2)/(2*TowerDistanceMatrix!T16*'Map and Results'!$G$40))+'Map and Results'!$G34^2*ACOS((TowerDistanceMatrix!T16^2-'Map and Results'!$G$40^2+'Map and Results'!$G34^2)/(2*TowerDistanceMatrix!T16*'Map and Results'!$G34))-0.5*SQRT((-TowerDistanceMatrix!T16+'Map and Results'!$G$40+'Map and Results'!$G34)*(TowerDistanceMatrix!T16+'Map and Results'!$G$40-'Map and Results'!$G34)*(TowerDistanceMatrix!T16-'Map and Results'!$G$40+'Map and Results'!$G34)*(TowerDistanceMatrix!T16+'Map and Results'!$G$40+'Map and Results'!$G34))))</f>
        <v>0</v>
      </c>
      <c r="U17" s="26">
        <f ca="1">IF(TowerDistanceMatrix!U16&lt;=ABS('Map and Results'!$G$41-'Map and Results'!$G34),MIN('Map and Results'!$H$41,'Map and Results'!$H34),IF(TowerDistanceMatrix!U16&gt;=('Map and Results'!$G34+'Map and Results'!$G$41),0,'Map and Results'!$G$41^2*ACOS((TowerDistanceMatrix!U16^2+'Map and Results'!$G$41^2-'Map and Results'!$G34^2)/(2*TowerDistanceMatrix!U16*'Map and Results'!$G$41))+'Map and Results'!$G34^2*ACOS((TowerDistanceMatrix!U16^2-'Map and Results'!$G$41^2+'Map and Results'!$G34^2)/(2*TowerDistanceMatrix!U16*'Map and Results'!$G34))-0.5*SQRT((-TowerDistanceMatrix!U16+'Map and Results'!$G$41+'Map and Results'!$G34)*(TowerDistanceMatrix!U16+'Map and Results'!$G$41-'Map and Results'!$G34)*(TowerDistanceMatrix!U16-'Map and Results'!$G$41+'Map and Results'!$G34)*(TowerDistanceMatrix!U16+'Map and Results'!$G$41+'Map and Results'!$G34))))</f>
        <v>0</v>
      </c>
      <c r="V17" s="26">
        <f ca="1">IF(TowerDistanceMatrix!V16&lt;=ABS('Map and Results'!$G$42-'Map and Results'!$G34),MIN('Map and Results'!$H$42,'Map and Results'!$H34),IF(TowerDistanceMatrix!V16&gt;=('Map and Results'!$G34+'Map and Results'!$G$42),0,'Map and Results'!$G$42^2*ACOS((TowerDistanceMatrix!V16^2+'Map and Results'!$G$42^2-'Map and Results'!$G34^2)/(2*TowerDistanceMatrix!V16*'Map and Results'!$G$42))+'Map and Results'!$G34^2*ACOS((TowerDistanceMatrix!V16^2-'Map and Results'!$G$42^2+'Map and Results'!$G34^2)/(2*TowerDistanceMatrix!V16*'Map and Results'!$G34))-0.5*SQRT((-TowerDistanceMatrix!V16+'Map and Results'!$G$42+'Map and Results'!$G34)*(TowerDistanceMatrix!V16+'Map and Results'!$G$42-'Map and Results'!$G34)*(TowerDistanceMatrix!V16-'Map and Results'!$G$42+'Map and Results'!$G34)*(TowerDistanceMatrix!V16+'Map and Results'!$G$42+'Map and Results'!$G34))))</f>
        <v>0</v>
      </c>
      <c r="W17" s="26">
        <f ca="1">IF(TowerDistanceMatrix!W16&lt;=ABS('Map and Results'!$G$43-'Map and Results'!$G34),MIN('Map and Results'!$H$43,'Map and Results'!$H34),IF(TowerDistanceMatrix!W16&gt;=('Map and Results'!$G34+'Map and Results'!$G$43),0,'Map and Results'!$G$43^2*ACOS((TowerDistanceMatrix!W16^2+'Map and Results'!$G$43^2-'Map and Results'!$G34^2)/(2*TowerDistanceMatrix!W16*'Map and Results'!$G$43))+'Map and Results'!$G34^2*ACOS((TowerDistanceMatrix!W16^2-'Map and Results'!$G$43^2+'Map and Results'!$G34^2)/(2*TowerDistanceMatrix!W16*'Map and Results'!$G34))-0.5*SQRT((-TowerDistanceMatrix!W16+'Map and Results'!$G$43+'Map and Results'!$G34)*(TowerDistanceMatrix!W16+'Map and Results'!$G$43-'Map and Results'!$G34)*(TowerDistanceMatrix!W16-'Map and Results'!$G$43+'Map and Results'!$G34)*(TowerDistanceMatrix!W16+'Map and Results'!$G$43+'Map and Results'!$G34))))</f>
        <v>0</v>
      </c>
      <c r="X17" s="26">
        <f ca="1">IF(TowerDistanceMatrix!X16&lt;=ABS('Map and Results'!$G$44-'Map and Results'!$G34),MIN('Map and Results'!$H$44,'Map and Results'!$H34),IF(TowerDistanceMatrix!X16&gt;=('Map and Results'!$G34+'Map and Results'!$G$44),0,'Map and Results'!$G$44^2*ACOS((TowerDistanceMatrix!X16^2+'Map and Results'!$G$44^2-'Map and Results'!$G34^2)/(2*TowerDistanceMatrix!X16*'Map and Results'!$G$44))+'Map and Results'!$G34^2*ACOS((TowerDistanceMatrix!X16^2-'Map and Results'!$G$44^2+'Map and Results'!$G34^2)/(2*TowerDistanceMatrix!X16*'Map and Results'!$G34))-0.5*SQRT((-TowerDistanceMatrix!X16+'Map and Results'!$G$44+'Map and Results'!$G34)*(TowerDistanceMatrix!X16+'Map and Results'!$G$44-'Map and Results'!$G34)*(TowerDistanceMatrix!X16-'Map and Results'!$G$44+'Map and Results'!$G34)*(TowerDistanceMatrix!X16+'Map and Results'!$G$44+'Map and Results'!$G34))))</f>
        <v>0</v>
      </c>
      <c r="Y17" s="26">
        <f ca="1">IF(TowerDistanceMatrix!Y16&lt;=ABS('Map and Results'!$G$45-'Map and Results'!$G34),MIN('Map and Results'!$H$45,'Map and Results'!$H34),IF(TowerDistanceMatrix!Y16&gt;=('Map and Results'!$G34+'Map and Results'!$G$45),0,'Map and Results'!$G$45^2*ACOS((TowerDistanceMatrix!Y16^2+'Map and Results'!$G$45^2-'Map and Results'!$G34^2)/(2*TowerDistanceMatrix!Y16*'Map and Results'!$G$45))+'Map and Results'!$G34^2*ACOS((TowerDistanceMatrix!Y16^2-'Map and Results'!$G$45^2+'Map and Results'!$G34^2)/(2*TowerDistanceMatrix!Y16*'Map and Results'!$G34))-0.5*SQRT((-TowerDistanceMatrix!Y16+'Map and Results'!$G$45+'Map and Results'!$G34)*(TowerDistanceMatrix!Y16+'Map and Results'!$G$45-'Map and Results'!$G34)*(TowerDistanceMatrix!Y16-'Map and Results'!$G$45+'Map and Results'!$G34)*(TowerDistanceMatrix!Y16+'Map and Results'!$G$45+'Map and Results'!$G34))))</f>
        <v>0</v>
      </c>
      <c r="Z17" s="26">
        <f ca="1">IF(TowerDistanceMatrix!Z16&lt;=ABS('Map and Results'!$G$46-'Map and Results'!$G34),MIN('Map and Results'!$H$46,'Map and Results'!$H34),IF(TowerDistanceMatrix!Z16&gt;=('Map and Results'!$G34+'Map and Results'!$G$46),0,'Map and Results'!$G$46^2*ACOS((TowerDistanceMatrix!Z16^2+'Map and Results'!$G$46^2-'Map and Results'!$G34^2)/(2*TowerDistanceMatrix!Z16*'Map and Results'!$G$46))+'Map and Results'!$G34^2*ACOS((TowerDistanceMatrix!Z16^2-'Map and Results'!$G$46^2+'Map and Results'!$G34^2)/(2*TowerDistanceMatrix!Z16*'Map and Results'!$G34))-0.5*SQRT((-TowerDistanceMatrix!Z16+'Map and Results'!$G$46+'Map and Results'!$G34)*(TowerDistanceMatrix!Z16+'Map and Results'!$G$46-'Map and Results'!$G34)*(TowerDistanceMatrix!Z16-'Map and Results'!$G$46+'Map and Results'!$G34)*(TowerDistanceMatrix!Z16+'Map and Results'!$G$46+'Map and Results'!$G34))))</f>
        <v>0</v>
      </c>
      <c r="AA17" s="26">
        <f ca="1">IF(TowerDistanceMatrix!AA16&lt;=ABS('Map and Results'!$G$47-'Map and Results'!$G34),MIN('Map and Results'!$H$47,'Map and Results'!$H34),IF(TowerDistanceMatrix!AA16&gt;=('Map and Results'!$G34+'Map and Results'!$G$47),0,'Map and Results'!$G$47^2*ACOS((TowerDistanceMatrix!AA16^2+'Map and Results'!$G$47^2-'Map and Results'!$G34^2)/(2*TowerDistanceMatrix!AA16*'Map and Results'!$G$47))+'Map and Results'!$G34^2*ACOS((TowerDistanceMatrix!AA16^2-'Map and Results'!$G$47^2+'Map and Results'!$G34^2)/(2*TowerDistanceMatrix!AA16*'Map and Results'!$G34))-0.5*SQRT((-TowerDistanceMatrix!AA16+'Map and Results'!$G$47+'Map and Results'!$G34)*(TowerDistanceMatrix!AA16+'Map and Results'!$G$47-'Map and Results'!$G34)*(TowerDistanceMatrix!AA16-'Map and Results'!$G$47+'Map and Results'!$G34)*(TowerDistanceMatrix!AA16+'Map and Results'!$G$47+'Map and Results'!$G34))))</f>
        <v>0</v>
      </c>
      <c r="AB17" s="26">
        <f ca="1">IF(TowerDistanceMatrix!AB16&lt;=ABS('Map and Results'!$G$48-'Map and Results'!$G34),MIN('Map and Results'!$H$48,'Map and Results'!$H34),IF(TowerDistanceMatrix!AB16&gt;=('Map and Results'!$G34+'Map and Results'!$G$48),0,'Map and Results'!$G$48^2*ACOS((TowerDistanceMatrix!AB16^2+'Map and Results'!$G$48^2-'Map and Results'!$G34^2)/(2*TowerDistanceMatrix!AB16*'Map and Results'!$G$48))+'Map and Results'!$G34^2*ACOS((TowerDistanceMatrix!AB16^2-'Map and Results'!$G$48^2+'Map and Results'!$G34^2)/(2*TowerDistanceMatrix!AB16*'Map and Results'!$G34))-0.5*SQRT((-TowerDistanceMatrix!AB16+'Map and Results'!$G$48+'Map and Results'!$G34)*(TowerDistanceMatrix!AB16+'Map and Results'!$G$48-'Map and Results'!$G34)*(TowerDistanceMatrix!AB16-'Map and Results'!$G$48+'Map and Results'!$G34)*(TowerDistanceMatrix!AB16+'Map and Results'!$G$48+'Map and Results'!$G34))))</f>
        <v>0</v>
      </c>
      <c r="AC17" s="26">
        <f ca="1">IF(TowerDistanceMatrix!AC16&lt;=ABS('Map and Results'!$G$49-'Map and Results'!$G34),MIN('Map and Results'!$H$49,'Map and Results'!$H34),IF(TowerDistanceMatrix!AC16&gt;=('Map and Results'!$G34+'Map and Results'!$G$49),0,'Map and Results'!$G$49^2*ACOS((TowerDistanceMatrix!AC16^2+'Map and Results'!$G$49^2-'Map and Results'!$G34^2)/(2*TowerDistanceMatrix!AC16*'Map and Results'!$G$49))+'Map and Results'!$G34^2*ACOS((TowerDistanceMatrix!AC16^2-'Map and Results'!$G$49^2+'Map and Results'!$G34^2)/(2*TowerDistanceMatrix!AC16*'Map and Results'!$G34))-0.5*SQRT((-TowerDistanceMatrix!AC16+'Map and Results'!$G$49+'Map and Results'!$G34)*(TowerDistanceMatrix!AC16+'Map and Results'!$G$49-'Map and Results'!$G34)*(TowerDistanceMatrix!AC16-'Map and Results'!$G$49+'Map and Results'!$G34)*(TowerDistanceMatrix!AC16+'Map and Results'!$G$49+'Map and Results'!$G34))))</f>
        <v>0</v>
      </c>
      <c r="AD17" s="26">
        <f ca="1">IF(TowerDistanceMatrix!AD16&lt;=ABS('Map and Results'!$G$50-'Map and Results'!$G34),MIN('Map and Results'!$H$50,'Map and Results'!$H34),IF(TowerDistanceMatrix!AD16&gt;=('Map and Results'!$G34+'Map and Results'!$G$50),0,'Map and Results'!$G$50^2*ACOS((TowerDistanceMatrix!AD16^2+'Map and Results'!$G$50^2-'Map and Results'!$G34^2)/(2*TowerDistanceMatrix!AD16*'Map and Results'!$G$50))+'Map and Results'!$G34^2*ACOS((TowerDistanceMatrix!AD16^2-'Map and Results'!$G$50^2+'Map and Results'!$G34^2)/(2*TowerDistanceMatrix!AD16*'Map and Results'!$G34))-0.5*SQRT((-TowerDistanceMatrix!AD16+'Map and Results'!$G$50+'Map and Results'!$G34)*(TowerDistanceMatrix!AD16+'Map and Results'!$G$50-'Map and Results'!$G34)*(TowerDistanceMatrix!AD16-'Map and Results'!$G$50+'Map and Results'!$G34)*(TowerDistanceMatrix!AD16+'Map and Results'!$G$50+'Map and Results'!$G34))))</f>
        <v>0</v>
      </c>
      <c r="AE17" s="26">
        <f ca="1">IF(TowerDistanceMatrix!AE16&lt;=ABS('Map and Results'!$G$51-'Map and Results'!$G34),MIN('Map and Results'!$H$51,'Map and Results'!$H34),IF(TowerDistanceMatrix!AE16&gt;=('Map and Results'!$G34+'Map and Results'!$G$51),0,'Map and Results'!$G$51^2*ACOS((TowerDistanceMatrix!AE16^2+'Map and Results'!$G$51^2-'Map and Results'!$G34^2)/(2*TowerDistanceMatrix!AE16*'Map and Results'!$G$51))+'Map and Results'!$G34^2*ACOS((TowerDistanceMatrix!AE16^2-'Map and Results'!$G$51^2+'Map and Results'!$G34^2)/(2*TowerDistanceMatrix!AE16*'Map and Results'!$G34))-0.5*SQRT((-TowerDistanceMatrix!AE16+'Map and Results'!$G$51+'Map and Results'!$G34)*(TowerDistanceMatrix!AE16+'Map and Results'!$G$51-'Map and Results'!$G34)*(TowerDistanceMatrix!AE16-'Map and Results'!$G$51+'Map and Results'!$G34)*(TowerDistanceMatrix!AE16+'Map and Results'!$G$51+'Map and Results'!$G34))))</f>
        <v>0</v>
      </c>
      <c r="AF17" s="26">
        <f ca="1">IF(TowerDistanceMatrix!AF16&lt;=ABS('Map and Results'!$G$52-'Map and Results'!$G34),MIN('Map and Results'!$H$52,'Map and Results'!$H34),IF(TowerDistanceMatrix!AF16&gt;=('Map and Results'!$G34+'Map and Results'!$G$52),0,'Map and Results'!$G$52^2*ACOS((TowerDistanceMatrix!AF16^2+'Map and Results'!$G$52^2-'Map and Results'!$G34^2)/(2*TowerDistanceMatrix!AF16*'Map and Results'!$G$52))+'Map and Results'!$G34^2*ACOS((TowerDistanceMatrix!AF16^2-'Map and Results'!$G$52^2+'Map and Results'!$G34^2)/(2*TowerDistanceMatrix!AF16*'Map and Results'!$G34))-0.5*SQRT((-TowerDistanceMatrix!AF16+'Map and Results'!$G$52+'Map and Results'!$G34)*(TowerDistanceMatrix!AF16+'Map and Results'!$G$52-'Map and Results'!$G34)*(TowerDistanceMatrix!AF16-'Map and Results'!$G$52+'Map and Results'!$G34)*(TowerDistanceMatrix!AF16+'Map and Results'!$G$52+'Map and Results'!$G34))))</f>
        <v>0</v>
      </c>
      <c r="AG17" s="26">
        <f ca="1">IF(TowerDistanceMatrix!AG16&lt;=ABS('Map and Results'!$G$53-'Map and Results'!$G34),MIN('Map and Results'!$H$53,'Map and Results'!$H34),IF(TowerDistanceMatrix!AG16&gt;=('Map and Results'!$G34+'Map and Results'!$G$53),0,'Map and Results'!$G$53^2*ACOS((TowerDistanceMatrix!AG16^2+'Map and Results'!$G$53^2-'Map and Results'!$G34^2)/(2*TowerDistanceMatrix!AG16*'Map and Results'!$G$53))+'Map and Results'!$G34^2*ACOS((TowerDistanceMatrix!AG16^2-'Map and Results'!$G$53^2+'Map and Results'!$G34^2)/(2*TowerDistanceMatrix!AG16*'Map and Results'!$G34))-0.5*SQRT((-TowerDistanceMatrix!AG16+'Map and Results'!$G$53+'Map and Results'!$G34)*(TowerDistanceMatrix!AG16+'Map and Results'!$G$53-'Map and Results'!$G34)*(TowerDistanceMatrix!AG16-'Map and Results'!$G$53+'Map and Results'!$G34)*(TowerDistanceMatrix!AG16+'Map and Results'!$G$53+'Map and Results'!$G34))))</f>
        <v>0</v>
      </c>
      <c r="AH17" s="26">
        <f ca="1">IF(TowerDistanceMatrix!AH16&lt;=ABS('Map and Results'!$G$54-'Map and Results'!$G34),MIN('Map and Results'!$H$54,'Map and Results'!$H34),IF(TowerDistanceMatrix!AH16&gt;=('Map and Results'!$G34+'Map and Results'!$G$54),0,'Map and Results'!$G$54^2*ACOS((TowerDistanceMatrix!AH16^2+'Map and Results'!$G$54^2-'Map and Results'!$G34^2)/(2*TowerDistanceMatrix!AH16*'Map and Results'!$G$54))+'Map and Results'!$G34^2*ACOS((TowerDistanceMatrix!AH16^2-'Map and Results'!$G$54^2+'Map and Results'!$G34^2)/(2*TowerDistanceMatrix!AH16*'Map and Results'!$G34))-0.5*SQRT((-TowerDistanceMatrix!AH16+'Map and Results'!$G$54+'Map and Results'!$G34)*(TowerDistanceMatrix!AH16+'Map and Results'!$G$54-'Map and Results'!$G34)*(TowerDistanceMatrix!AH16-'Map and Results'!$G$54+'Map and Results'!$G34)*(TowerDistanceMatrix!AH16+'Map and Results'!$G$54+'Map and Results'!$G34))))</f>
        <v>0</v>
      </c>
      <c r="AI17" s="26">
        <f ca="1">IF(TowerDistanceMatrix!AI16&lt;=ABS('Map and Results'!$G$55-'Map and Results'!$G34),MIN('Map and Results'!$H$55,'Map and Results'!$H34),IF(TowerDistanceMatrix!AI16&gt;=('Map and Results'!$G34+'Map and Results'!$G$55),0,'Map and Results'!$G$55^2*ACOS((TowerDistanceMatrix!AI16^2+'Map and Results'!$G$55^2-'Map and Results'!$G34^2)/(2*TowerDistanceMatrix!AI16*'Map and Results'!$G$55))+'Map and Results'!$G34^2*ACOS((TowerDistanceMatrix!AI16^2-'Map and Results'!$G$55^2+'Map and Results'!$G34^2)/(2*TowerDistanceMatrix!AI16*'Map and Results'!$G34))-0.5*SQRT((-TowerDistanceMatrix!AI16+'Map and Results'!$G$55+'Map and Results'!$G34)*(TowerDistanceMatrix!AI16+'Map and Results'!$G$55-'Map and Results'!$G34)*(TowerDistanceMatrix!AI16-'Map and Results'!$G$55+'Map and Results'!$G34)*(TowerDistanceMatrix!AI16+'Map and Results'!$G$55+'Map and Results'!$G34))))</f>
        <v>0</v>
      </c>
      <c r="AJ17" s="26">
        <f ca="1">IF(TowerDistanceMatrix!AJ16&lt;=ABS('Map and Results'!$G$56-'Map and Results'!$G34),MIN('Map and Results'!$H$56,'Map and Results'!$H34),IF(TowerDistanceMatrix!AJ16&gt;=('Map and Results'!$G34+'Map and Results'!$G$56),0,'Map and Results'!$G$56^2*ACOS((TowerDistanceMatrix!AJ16^2+'Map and Results'!$G$56^2-'Map and Results'!$G34^2)/(2*TowerDistanceMatrix!AJ16*'Map and Results'!$G$56))+'Map and Results'!$G34^2*ACOS((TowerDistanceMatrix!AJ16^2-'Map and Results'!$G$56^2+'Map and Results'!$G34^2)/(2*TowerDistanceMatrix!AJ16*'Map and Results'!$G34))-0.5*SQRT((-TowerDistanceMatrix!AJ16+'Map and Results'!$G$56+'Map and Results'!$G34)*(TowerDistanceMatrix!AJ16+'Map and Results'!$G$56-'Map and Results'!$G34)*(TowerDistanceMatrix!AJ16-'Map and Results'!$G$56+'Map and Results'!$G34)*(TowerDistanceMatrix!AJ16+'Map and Results'!$G$56+'Map and Results'!$G34))))</f>
        <v>0</v>
      </c>
      <c r="AK17" s="26">
        <f ca="1">IF(TowerDistanceMatrix!AK16&lt;=ABS('Map and Results'!$G$57-'Map and Results'!$G34),MIN('Map and Results'!$H$57,'Map and Results'!$H34),IF(TowerDistanceMatrix!AK16&gt;=('Map and Results'!$G34+'Map and Results'!$G$57),0,'Map and Results'!$G$57^2*ACOS((TowerDistanceMatrix!AK16^2+'Map and Results'!$G$57^2-'Map and Results'!$G34^2)/(2*TowerDistanceMatrix!AK16*'Map and Results'!$G$57))+'Map and Results'!$G34^2*ACOS((TowerDistanceMatrix!AK16^2-'Map and Results'!$G$57^2+'Map and Results'!$G34^2)/(2*TowerDistanceMatrix!AK16*'Map and Results'!$G34))-0.5*SQRT((-TowerDistanceMatrix!AK16+'Map and Results'!$G$57+'Map and Results'!$G34)*(TowerDistanceMatrix!AK16+'Map and Results'!$G$57-'Map and Results'!$G34)*(TowerDistanceMatrix!AK16-'Map and Results'!$G$57+'Map and Results'!$G34)*(TowerDistanceMatrix!AK16+'Map and Results'!$G$57+'Map and Results'!$G34))))</f>
        <v>0</v>
      </c>
      <c r="AL17" s="26">
        <f ca="1">IF(TowerDistanceMatrix!AL16&lt;=ABS('Map and Results'!$G$58-'Map and Results'!$G34),MIN('Map and Results'!$H$58,'Map and Results'!$H34),IF(TowerDistanceMatrix!AL16&gt;=('Map and Results'!$G34+'Map and Results'!$G$58),0,'Map and Results'!$G$58^2*ACOS((TowerDistanceMatrix!AL16^2+'Map and Results'!$G$58^2-'Map and Results'!$G34^2)/(2*TowerDistanceMatrix!AL16*'Map and Results'!$G$58))+'Map and Results'!$G34^2*ACOS((TowerDistanceMatrix!AL16^2-'Map and Results'!$G$58^2+'Map and Results'!$G34^2)/(2*TowerDistanceMatrix!AL16*'Map and Results'!$G34))-0.5*SQRT((-TowerDistanceMatrix!AL16+'Map and Results'!$G$58+'Map and Results'!$G34)*(TowerDistanceMatrix!AL16+'Map and Results'!$G$58-'Map and Results'!$G34)*(TowerDistanceMatrix!AL16-'Map and Results'!$G$58+'Map and Results'!$G34)*(TowerDistanceMatrix!AL16+'Map and Results'!$G$58+'Map and Results'!$G34))))</f>
        <v>0</v>
      </c>
      <c r="AM17" s="26">
        <f ca="1">IF(TowerDistanceMatrix!AM16&lt;=ABS('Map and Results'!$G$59-'Map and Results'!$G34),MIN('Map and Results'!$H$59,'Map and Results'!$H34),IF(TowerDistanceMatrix!AM16&gt;=('Map and Results'!$G34+'Map and Results'!$G$59),0,'Map and Results'!$G$59^2*ACOS((TowerDistanceMatrix!AM16^2+'Map and Results'!$G$59^2-'Map and Results'!$G34^2)/(2*TowerDistanceMatrix!AM16*'Map and Results'!$G$59))+'Map and Results'!$G34^2*ACOS((TowerDistanceMatrix!AM16^2-'Map and Results'!$G$59^2+'Map and Results'!$G34^2)/(2*TowerDistanceMatrix!AM16*'Map and Results'!$G34))-0.5*SQRT((-TowerDistanceMatrix!AM16+'Map and Results'!$G$59+'Map and Results'!$G34)*(TowerDistanceMatrix!AM16+'Map and Results'!$G$59-'Map and Results'!$G34)*(TowerDistanceMatrix!AM16-'Map and Results'!$G$59+'Map and Results'!$G34)*(TowerDistanceMatrix!AM16+'Map and Results'!$G$59+'Map and Results'!$G34))))</f>
        <v>0</v>
      </c>
      <c r="AN17" s="26">
        <f ca="1">IF(TowerDistanceMatrix!AN16&lt;=ABS('Map and Results'!$G$60-'Map and Results'!$G34),MIN('Map and Results'!$H$60,'Map and Results'!$H34),IF(TowerDistanceMatrix!AN16&gt;=('Map and Results'!$G34+'Map and Results'!$G$60),0,'Map and Results'!$G$60^2*ACOS((TowerDistanceMatrix!AN16^2+'Map and Results'!$G$60^2-'Map and Results'!$G34^2)/(2*TowerDistanceMatrix!AN16*'Map and Results'!$G$60))+'Map and Results'!$G34^2*ACOS((TowerDistanceMatrix!AN16^2-'Map and Results'!$G$60^2+'Map and Results'!$G34^2)/(2*TowerDistanceMatrix!AN16*'Map and Results'!$G34))-0.5*SQRT((-TowerDistanceMatrix!AN16+'Map and Results'!$G$60+'Map and Results'!$G34)*(TowerDistanceMatrix!AN16+'Map and Results'!$G$60-'Map and Results'!$G34)*(TowerDistanceMatrix!AN16-'Map and Results'!$G$60+'Map and Results'!$G34)*(TowerDistanceMatrix!AN16+'Map and Results'!$G$60+'Map and Results'!$G34))))</f>
        <v>0</v>
      </c>
      <c r="AO17" s="26">
        <f ca="1">IF(TowerDistanceMatrix!AO16&lt;=ABS('Map and Results'!$G$61-'Map and Results'!$G34),MIN('Map and Results'!$H$61,'Map and Results'!$H34),IF(TowerDistanceMatrix!AO16&gt;=('Map and Results'!$G34+'Map and Results'!$G$61),0,'Map and Results'!$G$61^2*ACOS((TowerDistanceMatrix!AO16^2+'Map and Results'!$G$61^2-'Map and Results'!$G34^2)/(2*TowerDistanceMatrix!AO16*'Map and Results'!$G$61))+'Map and Results'!$G34^2*ACOS((TowerDistanceMatrix!AO16^2-'Map and Results'!$G$61^2+'Map and Results'!$G34^2)/(2*TowerDistanceMatrix!AO16*'Map and Results'!$G34))-0.5*SQRT((-TowerDistanceMatrix!AO16+'Map and Results'!$G$61+'Map and Results'!$G34)*(TowerDistanceMatrix!AO16+'Map and Results'!$G$61-'Map and Results'!$G34)*(TowerDistanceMatrix!AO16-'Map and Results'!$G$61+'Map and Results'!$G34)*(TowerDistanceMatrix!AO16+'Map and Results'!$G$61+'Map and Results'!$G34))))</f>
        <v>0</v>
      </c>
      <c r="AP17" s="26">
        <f ca="1">IF(TowerDistanceMatrix!AP16&lt;=ABS('Map and Results'!$G$62-'Map and Results'!$G34),MIN('Map and Results'!$H$62,'Map and Results'!$H34),IF(TowerDistanceMatrix!AP16&gt;=('Map and Results'!$G34+'Map and Results'!$G$62),0,'Map and Results'!$G$62^2*ACOS((TowerDistanceMatrix!AP16^2+'Map and Results'!$G$62^2-'Map and Results'!$G34^2)/(2*TowerDistanceMatrix!AP16*'Map and Results'!$G$62))+'Map and Results'!$G34^2*ACOS((TowerDistanceMatrix!AP16^2-'Map and Results'!$G$62^2+'Map and Results'!$G34^2)/(2*TowerDistanceMatrix!AP16*'Map and Results'!$G34))-0.5*SQRT((-TowerDistanceMatrix!AP16+'Map and Results'!$G$62+'Map and Results'!$G34)*(TowerDistanceMatrix!AP16+'Map and Results'!$G$62-'Map and Results'!$G34)*(TowerDistanceMatrix!AP16-'Map and Results'!$G$62+'Map and Results'!$G34)*(TowerDistanceMatrix!AP16+'Map and Results'!$G$62+'Map and Results'!$G34))))</f>
        <v>0</v>
      </c>
      <c r="AQ17" s="26">
        <f ca="1">IF(TowerDistanceMatrix!AQ16&lt;=ABS('Map and Results'!$G$63-'Map and Results'!$G34),MIN('Map and Results'!$H$63,'Map and Results'!$H34),IF(TowerDistanceMatrix!AQ16&gt;=('Map and Results'!$G34+'Map and Results'!$G$63),0,'Map and Results'!$G$63^2*ACOS((TowerDistanceMatrix!AQ16^2+'Map and Results'!$G$63^2-'Map and Results'!$G34^2)/(2*TowerDistanceMatrix!AQ16*'Map and Results'!$G$63))+'Map and Results'!$G34^2*ACOS((TowerDistanceMatrix!AQ16^2-'Map and Results'!$G$63^2+'Map and Results'!$G34^2)/(2*TowerDistanceMatrix!AQ16*'Map and Results'!$G34))-0.5*SQRT((-TowerDistanceMatrix!AQ16+'Map and Results'!$G$63+'Map and Results'!$G34)*(TowerDistanceMatrix!AQ16+'Map and Results'!$G$63-'Map and Results'!$G34)*(TowerDistanceMatrix!AQ16-'Map and Results'!$G$63+'Map and Results'!$G34)*(TowerDistanceMatrix!AQ16+'Map and Results'!$G$63+'Map and Results'!$G34))))</f>
        <v>0</v>
      </c>
      <c r="AR17" s="26">
        <f ca="1">IF(TowerDistanceMatrix!AR16&lt;=ABS('Map and Results'!$G$64-'Map and Results'!$G34),MIN('Map and Results'!$H$64,'Map and Results'!$H34),IF(TowerDistanceMatrix!AR16&gt;=('Map and Results'!$G34+'Map and Results'!$G$64),0,'Map and Results'!$G$64^2*ACOS((TowerDistanceMatrix!AR16^2+'Map and Results'!$G$64^2-'Map and Results'!$G34^2)/(2*TowerDistanceMatrix!AR16*'Map and Results'!$G$64))+'Map and Results'!$G34^2*ACOS((TowerDistanceMatrix!AR16^2-'Map and Results'!$G$64^2+'Map and Results'!$G34^2)/(2*TowerDistanceMatrix!AR16*'Map and Results'!$G34))-0.5*SQRT((-TowerDistanceMatrix!AR16+'Map and Results'!$G$64+'Map and Results'!$G34)*(TowerDistanceMatrix!AR16+'Map and Results'!$G$64-'Map and Results'!$G34)*(TowerDistanceMatrix!AR16-'Map and Results'!$G$64+'Map and Results'!$G34)*(TowerDistanceMatrix!AR16+'Map and Results'!$G$64+'Map and Results'!$G34))))</f>
        <v>0</v>
      </c>
      <c r="AS17" s="26">
        <f ca="1">IF(TowerDistanceMatrix!AS16&lt;=ABS('Map and Results'!$G$65-'Map and Results'!$G34),MIN('Map and Results'!$H$65,'Map and Results'!$H34),IF(TowerDistanceMatrix!AS16&gt;=('Map and Results'!$G34+'Map and Results'!$G$65),0,'Map and Results'!$G$65^2*ACOS((TowerDistanceMatrix!AS16^2+'Map and Results'!$G$65^2-'Map and Results'!$G34^2)/(2*TowerDistanceMatrix!AS16*'Map and Results'!$G$65))+'Map and Results'!$G34^2*ACOS((TowerDistanceMatrix!AS16^2-'Map and Results'!$G$65^2+'Map and Results'!$G34^2)/(2*TowerDistanceMatrix!AS16*'Map and Results'!$G34))-0.5*SQRT((-TowerDistanceMatrix!AS16+'Map and Results'!$G$65+'Map and Results'!$G34)*(TowerDistanceMatrix!AS16+'Map and Results'!$G$65-'Map and Results'!$G34)*(TowerDistanceMatrix!AS16-'Map and Results'!$G$65+'Map and Results'!$G34)*(TowerDistanceMatrix!AS16+'Map and Results'!$G$65+'Map and Results'!$G34))))</f>
        <v>0</v>
      </c>
      <c r="AT17" s="26">
        <f ca="1">IF(TowerDistanceMatrix!AT16&lt;=ABS('Map and Results'!$G$66-'Map and Results'!$G34),MIN('Map and Results'!$H$66,'Map and Results'!$H34),IF(TowerDistanceMatrix!AT16&gt;=('Map and Results'!$G34+'Map and Results'!$G$66),0,'Map and Results'!$G$66^2*ACOS((TowerDistanceMatrix!AT16^2+'Map and Results'!$G$66^2-'Map and Results'!$G34^2)/(2*TowerDistanceMatrix!AT16*'Map and Results'!$G$66))+'Map and Results'!$G34^2*ACOS((TowerDistanceMatrix!AT16^2-'Map and Results'!$G$66^2+'Map and Results'!$G34^2)/(2*TowerDistanceMatrix!AT16*'Map and Results'!$G34))-0.5*SQRT((-TowerDistanceMatrix!AT16+'Map and Results'!$G$66+'Map and Results'!$G34)*(TowerDistanceMatrix!AT16+'Map and Results'!$G$66-'Map and Results'!$G34)*(TowerDistanceMatrix!AT16-'Map and Results'!$G$66+'Map and Results'!$G34)*(TowerDistanceMatrix!AT16+'Map and Results'!$G$66+'Map and Results'!$G34))))</f>
        <v>0</v>
      </c>
      <c r="AU17" s="26">
        <f ca="1">IF(TowerDistanceMatrix!AU16&lt;=ABS('Map and Results'!$G$67-'Map and Results'!$G34),MIN('Map and Results'!$H$67,'Map and Results'!$H34),IF(TowerDistanceMatrix!AU16&gt;=('Map and Results'!$G34+'Map and Results'!$G$67),0,'Map and Results'!$G$67^2*ACOS((TowerDistanceMatrix!AU16^2+'Map and Results'!$G$67^2-'Map and Results'!$G34^2)/(2*TowerDistanceMatrix!AU16*'Map and Results'!$G$67))+'Map and Results'!$G34^2*ACOS((TowerDistanceMatrix!AU16^2-'Map and Results'!$G$67^2+'Map and Results'!$G34^2)/(2*TowerDistanceMatrix!AU16*'Map and Results'!$G34))-0.5*SQRT((-TowerDistanceMatrix!AU16+'Map and Results'!$G$67+'Map and Results'!$G34)*(TowerDistanceMatrix!AU16+'Map and Results'!$G$67-'Map and Results'!$G34)*(TowerDistanceMatrix!AU16-'Map and Results'!$G$67+'Map and Results'!$G34)*(TowerDistanceMatrix!AU16+'Map and Results'!$G$67+'Map and Results'!$G34))))</f>
        <v>0</v>
      </c>
      <c r="AV17" s="26">
        <f ca="1">IF(TowerDistanceMatrix!AV16&lt;=ABS('Map and Results'!$G$68-'Map and Results'!$G34),MIN('Map and Results'!$H$68,'Map and Results'!$H34),IF(TowerDistanceMatrix!AV16&gt;=('Map and Results'!$G34+'Map and Results'!$G$68),0,'Map and Results'!$G$68^2*ACOS((TowerDistanceMatrix!AV16^2+'Map and Results'!$G$68^2-'Map and Results'!$G34^2)/(2*TowerDistanceMatrix!AV16*'Map and Results'!$G$68))+'Map and Results'!$G34^2*ACOS((TowerDistanceMatrix!AV16^2-'Map and Results'!$G$68^2+'Map and Results'!$G34^2)/(2*TowerDistanceMatrix!AV16*'Map and Results'!$G34))-0.5*SQRT((-TowerDistanceMatrix!AV16+'Map and Results'!$G$68+'Map and Results'!$G34)*(TowerDistanceMatrix!AV16+'Map and Results'!$G$68-'Map and Results'!$G34)*(TowerDistanceMatrix!AV16-'Map and Results'!$G$68+'Map and Results'!$G34)*(TowerDistanceMatrix!AV16+'Map and Results'!$G$68+'Map and Results'!$G34))))</f>
        <v>0</v>
      </c>
      <c r="AW17" s="26">
        <f ca="1">IF(TowerDistanceMatrix!AW16&lt;=ABS('Map and Results'!$G$69-'Map and Results'!$G34),MIN('Map and Results'!$H$69,'Map and Results'!$H34),IF(TowerDistanceMatrix!AW16&gt;=('Map and Results'!$G34+'Map and Results'!$G$69),0,'Map and Results'!$G$69^2*ACOS((TowerDistanceMatrix!AW16^2+'Map and Results'!$G$69^2-'Map and Results'!$G34^2)/(2*TowerDistanceMatrix!AW16*'Map and Results'!$G$69))+'Map and Results'!$G34^2*ACOS((TowerDistanceMatrix!AW16^2-'Map and Results'!$G$69^2+'Map and Results'!$G34^2)/(2*TowerDistanceMatrix!AW16*'Map and Results'!$G34))-0.5*SQRT((-TowerDistanceMatrix!AW16+'Map and Results'!$G$69+'Map and Results'!$G34)*(TowerDistanceMatrix!AW16+'Map and Results'!$G$69-'Map and Results'!$G34)*(TowerDistanceMatrix!AW16-'Map and Results'!$G$69+'Map and Results'!$G34)*(TowerDistanceMatrix!AW16+'Map and Results'!$G$69+'Map and Results'!$G34))))</f>
        <v>0</v>
      </c>
      <c r="AX17" s="26">
        <f ca="1">IF(TowerDistanceMatrix!AX16&lt;=ABS('Map and Results'!$G$70-'Map and Results'!$G34),MIN('Map and Results'!$H$70,'Map and Results'!$H34),IF(TowerDistanceMatrix!AX16&gt;=('Map and Results'!$G34+'Map and Results'!$G$70),0,'Map and Results'!$G$70^2*ACOS((TowerDistanceMatrix!AX16^2+'Map and Results'!$G$70^2-'Map and Results'!$G34^2)/(2*TowerDistanceMatrix!AX16*'Map and Results'!$G$70))+'Map and Results'!$G34^2*ACOS((TowerDistanceMatrix!AX16^2-'Map and Results'!$G$70^2+'Map and Results'!$G34^2)/(2*TowerDistanceMatrix!AX16*'Map and Results'!$G34))-0.5*SQRT((-TowerDistanceMatrix!AX16+'Map and Results'!$G$70+'Map and Results'!$G34)*(TowerDistanceMatrix!AX16+'Map and Results'!$G$70-'Map and Results'!$G34)*(TowerDistanceMatrix!AX16-'Map and Results'!$G$70+'Map and Results'!$G34)*(TowerDistanceMatrix!AX16+'Map and Results'!$G$70+'Map and Results'!$G34))))</f>
        <v>0</v>
      </c>
      <c r="AY17" s="26">
        <f ca="1">IF(TowerDistanceMatrix!AY16&lt;=ABS('Map and Results'!$G$71-'Map and Results'!$G34),MIN('Map and Results'!$H$71,'Map and Results'!$H34),IF(TowerDistanceMatrix!AY16&gt;=('Map and Results'!$G34+'Map and Results'!$G$71),0,'Map and Results'!$G$71^2*ACOS((TowerDistanceMatrix!AY16^2+'Map and Results'!$G$71^2-'Map and Results'!$G34^2)/(2*TowerDistanceMatrix!AY16*'Map and Results'!$G$71))+'Map and Results'!$G34^2*ACOS((TowerDistanceMatrix!AY16^2-'Map and Results'!$G$71^2+'Map and Results'!$G34^2)/(2*TowerDistanceMatrix!AY16*'Map and Results'!$G34))-0.5*SQRT((-TowerDistanceMatrix!AY16+'Map and Results'!$G$71+'Map and Results'!$G34)*(TowerDistanceMatrix!AY16+'Map and Results'!$G$71-'Map and Results'!$G34)*(TowerDistanceMatrix!AY16-'Map and Results'!$G$71+'Map and Results'!$G34)*(TowerDistanceMatrix!AY16+'Map and Results'!$G$71+'Map and Results'!$G34))))</f>
        <v>0</v>
      </c>
      <c r="AZ17" s="26">
        <f ca="1">IF(TowerDistanceMatrix!AZ16&lt;=ABS('Map and Results'!$G$72-'Map and Results'!$G34),MIN('Map and Results'!$H$72,'Map and Results'!$H34),IF(TowerDistanceMatrix!AZ16&gt;=('Map and Results'!$G34+'Map and Results'!$G$72),0,'Map and Results'!$G$72^2*ACOS((TowerDistanceMatrix!AZ16^2+'Map and Results'!$G$72^2-'Map and Results'!$G34^2)/(2*TowerDistanceMatrix!AZ16*'Map and Results'!$G$72))+'Map and Results'!$G34^2*ACOS((TowerDistanceMatrix!AZ16^2-'Map and Results'!$G$72^2+'Map and Results'!$G34^2)/(2*TowerDistanceMatrix!AZ16*'Map and Results'!$G34))-0.5*SQRT((-TowerDistanceMatrix!AZ16+'Map and Results'!$G$72+'Map and Results'!$G34)*(TowerDistanceMatrix!AZ16+'Map and Results'!$G$72-'Map and Results'!$G34)*(TowerDistanceMatrix!AZ16-'Map and Results'!$G$72+'Map and Results'!$G34)*(TowerDistanceMatrix!AZ16+'Map and Results'!$G$72+'Map and Results'!$G34))))</f>
        <v>0</v>
      </c>
      <c r="BA17" s="26"/>
      <c r="BB17" s="26"/>
      <c r="BC17">
        <f ca="1">IF('Map and Results'!B34=0,0,SUM(C17:AZ17))-BE17</f>
        <v>433.556824472573</v>
      </c>
      <c r="BD17">
        <v>12</v>
      </c>
      <c r="BE17">
        <f t="shared" ca="1" si="0"/>
        <v>1256.6370614359173</v>
      </c>
      <c r="BG17">
        <f t="shared" ca="1" si="1"/>
        <v>12.566370614359172</v>
      </c>
      <c r="BH17">
        <f t="shared" ca="1" si="2"/>
        <v>251.32741228718348</v>
      </c>
      <c r="BJ17">
        <f ca="1">IF('Map and Results'!B34=0,0,IF((SUM(C17:AZ17)-BE17)&gt;BH17,$BJ$3,0))</f>
        <v>10000000000</v>
      </c>
    </row>
    <row r="18" spans="1:62" ht="15">
      <c r="A18" s="96"/>
      <c r="B18" s="7">
        <v>13</v>
      </c>
      <c r="C18" s="4">
        <f ca="1">IF(TowerDistanceMatrix!C17&lt;=ABS('Map and Results'!$G$23-'Map and Results'!G35),MIN('Map and Results'!H35,'Map and Results'!H33),IF(TowerDistanceMatrix!C17&gt;=('Map and Results'!$G$23+'Map and Results'!G35),0,'Map and Results'!$G$23^2*ACOS((TowerDistanceMatrix!C17^2+'Map and Results'!$G$23^2-'Map and Results'!G35^2)/(2*TowerDistanceMatrix!C17*'Map and Results'!$G$23))+'Map and Results'!G35^2*ACOS((TowerDistanceMatrix!C17^2-'Map and Results'!$G$23^2+'Map and Results'!G35^2)/(2*TowerDistanceMatrix!C17*'Map and Results'!G35))-0.5*SQRT((-TowerDistanceMatrix!C17+'Map and Results'!$G$23+'Map and Results'!G35)*(TowerDistanceMatrix!C17+'Map and Results'!$G$23-'Map and Results'!G35)*(TowerDistanceMatrix!C17-'Map and Results'!$G$23+'Map and Results'!G35)*(TowerDistanceMatrix!C17+'Map and Results'!$G$23+'Map and Results'!G35))))</f>
        <v>0</v>
      </c>
      <c r="D18">
        <f ca="1">IF(TowerDistanceMatrix!D17&lt;=ABS('Map and Results'!$G$24-'Map and Results'!G35),MIN('Map and Results'!$H$24,'Map and Results'!H35),IF(TowerDistanceMatrix!D17&gt;=('Map and Results'!G35+'Map and Results'!$G$24),0,'Map and Results'!$G$24^2*ACOS((TowerDistanceMatrix!D17^2+'Map and Results'!$G$24^2-'Map and Results'!G35^2)/(2*TowerDistanceMatrix!D17*'Map and Results'!$G$24))+'Map and Results'!G35^2*ACOS((TowerDistanceMatrix!D17^2-'Map and Results'!$G$24^2+'Map and Results'!G35^2)/(2*TowerDistanceMatrix!D17*'Map and Results'!G35))-0.5*SQRT((-TowerDistanceMatrix!D17+'Map and Results'!$G$24+'Map and Results'!G35)*(TowerDistanceMatrix!D17+'Map and Results'!$G$24-'Map and Results'!G35)*(TowerDistanceMatrix!D17-'Map and Results'!$G$24+'Map and Results'!G35)*(TowerDistanceMatrix!D17+'Map and Results'!$G$24+'Map and Results'!G35))))</f>
        <v>0</v>
      </c>
      <c r="E18">
        <f ca="1">IF(TowerDistanceMatrix!E17&lt;=ABS('Map and Results'!$G$25-'Map and Results'!G35),MIN('Map and Results'!$H$25,'Map and Results'!H35),IF(TowerDistanceMatrix!E17&gt;=('Map and Results'!G35+'Map and Results'!$G$25),0,'Map and Results'!$G$25^2*ACOS((TowerDistanceMatrix!E17^2+'Map and Results'!$G$25^2-'Map and Results'!G35^2)/(2*TowerDistanceMatrix!E17*'Map and Results'!$G$25))+'Map and Results'!G35^2*ACOS((TowerDistanceMatrix!E17^2-'Map and Results'!$G$25^2+'Map and Results'!G35^2)/(2*TowerDistanceMatrix!E17*'Map and Results'!G35))-0.5*SQRT((-TowerDistanceMatrix!E17+'Map and Results'!$G$25+'Map and Results'!G35)*(TowerDistanceMatrix!E17+'Map and Results'!$G$25-'Map and Results'!G35)*(TowerDistanceMatrix!E17-'Map and Results'!$G$25+'Map and Results'!G35)*(TowerDistanceMatrix!E17+'Map and Results'!$G$25+'Map and Results'!G35))))</f>
        <v>0</v>
      </c>
      <c r="F18">
        <f ca="1">IF(TowerDistanceMatrix!F17&lt;=ABS('Map and Results'!$G$26-'Map and Results'!$G35),MIN('Map and Results'!$H$26,'Map and Results'!$H35),IF(TowerDistanceMatrix!F17&gt;=('Map and Results'!$G35+'Map and Results'!$G$26),0,'Map and Results'!$G$26^2*ACOS((TowerDistanceMatrix!F17^2+'Map and Results'!$G$26^2-'Map and Results'!$G35^2)/(2*TowerDistanceMatrix!F17*'Map and Results'!$G$26))+'Map and Results'!$G35^2*ACOS((TowerDistanceMatrix!F17^2-'Map and Results'!$G$26^2+'Map and Results'!$G35^2)/(2*TowerDistanceMatrix!F17*'Map and Results'!$G35))-0.5*SQRT((-TowerDistanceMatrix!F17+'Map and Results'!$G$26+'Map and Results'!$G35)*(TowerDistanceMatrix!F17+'Map and Results'!$G$26-'Map and Results'!$G35)*(TowerDistanceMatrix!F17-'Map and Results'!$G$26+'Map and Results'!$G35)*(TowerDistanceMatrix!F17+'Map and Results'!$G$26+'Map and Results'!$G35))))</f>
        <v>803.02128879608176</v>
      </c>
      <c r="G18" s="26">
        <f ca="1">IF(TowerDistanceMatrix!G17&lt;=ABS('Map and Results'!$G$27-'Map and Results'!$G35),MIN('Map and Results'!$H$27,'Map and Results'!$H35),IF(TowerDistanceMatrix!G17&gt;=('Map and Results'!$G35+'Map and Results'!$G$27),0,'Map and Results'!$G$27^2*ACOS((TowerDistanceMatrix!G17^2+'Map and Results'!$G$27^2-'Map and Results'!$G35^2)/(2*TowerDistanceMatrix!G17*'Map and Results'!$G$27))+'Map and Results'!$G35^2*ACOS((TowerDistanceMatrix!G17^2-'Map and Results'!$G$27^2+'Map and Results'!$G35^2)/(2*TowerDistanceMatrix!G17*'Map and Results'!$G35))-0.5*SQRT((-TowerDistanceMatrix!G17+'Map and Results'!$G$27+'Map and Results'!$G35)*(TowerDistanceMatrix!G17+'Map and Results'!$G$27-'Map and Results'!$G35)*(TowerDistanceMatrix!G17-'Map and Results'!$G$27+'Map and Results'!$G35)*(TowerDistanceMatrix!G17+'Map and Results'!$G$27+'Map and Results'!$G35))))</f>
        <v>0</v>
      </c>
      <c r="H18" s="26">
        <f ca="1">IF(TowerDistanceMatrix!H17&lt;=ABS('Map and Results'!$G$28-'Map and Results'!$G35),MIN('Map and Results'!$H$28,'Map and Results'!$H35),IF(TowerDistanceMatrix!H17&gt;=('Map and Results'!$G35+'Map and Results'!$G$28),0,'Map and Results'!$G$28^2*ACOS((TowerDistanceMatrix!H17^2+'Map and Results'!$G$28^2-'Map and Results'!$G35^2)/(2*TowerDistanceMatrix!H17*'Map and Results'!$G$28))+'Map and Results'!$G35^2*ACOS((TowerDistanceMatrix!H17^2-'Map and Results'!$G$28^2+'Map and Results'!$G35^2)/(2*TowerDistanceMatrix!H17*'Map and Results'!$G35))-0.5*SQRT((-TowerDistanceMatrix!H17+'Map and Results'!$G$28+'Map and Results'!$G35)*(TowerDistanceMatrix!H17+'Map and Results'!$G$28-'Map and Results'!$G35)*(TowerDistanceMatrix!H17-'Map and Results'!$G$28+'Map and Results'!$G35)*(TowerDistanceMatrix!H17+'Map and Results'!$G$28+'Map and Results'!$G35))))</f>
        <v>0</v>
      </c>
      <c r="I18">
        <f ca="1">IF(TowerDistanceMatrix!I17&lt;=ABS('Map and Results'!$G$29-'Map and Results'!$G35),MIN('Map and Results'!$H$29,'Map and Results'!$H35),IF(TowerDistanceMatrix!I17&gt;=('Map and Results'!$G35+'Map and Results'!$G$29),0,'Map and Results'!$G$29^2*ACOS((TowerDistanceMatrix!I17^2+'Map and Results'!$G$29^2-'Map and Results'!$G35^2)/(2*TowerDistanceMatrix!I17*'Map and Results'!$G$29))+'Map and Results'!$G35^2*ACOS((TowerDistanceMatrix!I17^2-'Map and Results'!$G$29^2+'Map and Results'!$G35^2)/(2*TowerDistanceMatrix!I17*'Map and Results'!$G35))-0.5*SQRT((-TowerDistanceMatrix!I17+'Map and Results'!$G$29+'Map and Results'!$G35)*(TowerDistanceMatrix!I17+'Map and Results'!$G$29-'Map and Results'!$G35)*(TowerDistanceMatrix!I17-'Map and Results'!$G$29+'Map and Results'!$G35)*(TowerDistanceMatrix!I17+'Map and Results'!$G$29+'Map and Results'!$G35))))</f>
        <v>0</v>
      </c>
      <c r="J18">
        <f ca="1">IF(TowerDistanceMatrix!J17&lt;=ABS('Map and Results'!$G$30-'Map and Results'!$G35),MIN('Map and Results'!$H$30,'Map and Results'!$H35),IF(TowerDistanceMatrix!J17&gt;=('Map and Results'!$G35+'Map and Results'!$G$30),0,'Map and Results'!$G$30^2*ACOS((TowerDistanceMatrix!J17^2+'Map and Results'!$G$30^2-'Map and Results'!$G35^2)/(2*TowerDistanceMatrix!J17*'Map and Results'!$G$30))+'Map and Results'!$G35^2*ACOS((TowerDistanceMatrix!J17^2-'Map and Results'!$G$30^2+'Map and Results'!$G35^2)/(2*TowerDistanceMatrix!J17*'Map and Results'!$G35))-0.5*SQRT((-TowerDistanceMatrix!J17+'Map and Results'!$G$30+'Map and Results'!$G35)*(TowerDistanceMatrix!J17+'Map and Results'!$G$30-'Map and Results'!$G35)*(TowerDistanceMatrix!J17-'Map and Results'!$G$30+'Map and Results'!$G35)*(TowerDistanceMatrix!J17+'Map and Results'!$G$30+'Map and Results'!$G35))))</f>
        <v>0</v>
      </c>
      <c r="K18" s="26">
        <f ca="1">IF(TowerDistanceMatrix!K17&lt;=ABS('Map and Results'!$G$31-'Map and Results'!$G35),MIN('Map and Results'!$H$31,'Map and Results'!$H35),IF(TowerDistanceMatrix!K17&gt;=('Map and Results'!$G35+'Map and Results'!$G$31),0,'Map and Results'!$G$31^2*ACOS((TowerDistanceMatrix!K17^2+'Map and Results'!$G$31^2-'Map and Results'!$G35^2)/(2*TowerDistanceMatrix!K17*'Map and Results'!$G$31))+'Map and Results'!$G35^2*ACOS((TowerDistanceMatrix!K17^2-'Map and Results'!$G$31^2+'Map and Results'!$G35^2)/(2*TowerDistanceMatrix!K17*'Map and Results'!$G35))-0.5*SQRT((-TowerDistanceMatrix!K17+'Map and Results'!$G$31+'Map and Results'!$G35)*(TowerDistanceMatrix!K17+'Map and Results'!$G$31-'Map and Results'!$G35)*(TowerDistanceMatrix!K17-'Map and Results'!$G$31+'Map and Results'!$G35)*(TowerDistanceMatrix!K17+'Map and Results'!$G$31+'Map and Results'!$G35))))</f>
        <v>0</v>
      </c>
      <c r="L18" s="26">
        <f ca="1">IF(TowerDistanceMatrix!L17&lt;=ABS('Map and Results'!$G$32-'Map and Results'!$G35),MIN('Map and Results'!$H$32,'Map and Results'!$H35),IF(TowerDistanceMatrix!L17&gt;=('Map and Results'!$G35+'Map and Results'!$G$32),0,'Map and Results'!$G$32^2*ACOS((TowerDistanceMatrix!L17^2+'Map and Results'!$G$32^2-'Map and Results'!$G35^2)/(2*TowerDistanceMatrix!L17*'Map and Results'!$G$32))+'Map and Results'!$G35^2*ACOS((TowerDistanceMatrix!L17^2-'Map and Results'!$G$32^2+'Map and Results'!$G35^2)/(2*TowerDistanceMatrix!L17*'Map and Results'!$G35))-0.5*SQRT((-TowerDistanceMatrix!L17+'Map and Results'!$G$32+'Map and Results'!$G35)*(TowerDistanceMatrix!L17+'Map and Results'!$G$32-'Map and Results'!$G35)*(TowerDistanceMatrix!L17-'Map and Results'!$G$32+'Map and Results'!$G35)*(TowerDistanceMatrix!L17+'Map and Results'!$G$32+'Map and Results'!$G35))))</f>
        <v>0</v>
      </c>
      <c r="M18" s="26">
        <f ca="1">IF(TowerDistanceMatrix!M17&lt;=ABS('Map and Results'!$G$33-'Map and Results'!$G35),MIN('Map and Results'!$H$33,'Map and Results'!$H35),IF(TowerDistanceMatrix!M17&gt;=('Map and Results'!$G35+'Map and Results'!$G$33),0,'Map and Results'!$G$33^2*ACOS((TowerDistanceMatrix!M17^2+'Map and Results'!$G$33^2-'Map and Results'!$G35^2)/(2*TowerDistanceMatrix!M17*'Map and Results'!$G$33))+'Map and Results'!$G35^2*ACOS((TowerDistanceMatrix!M17^2-'Map and Results'!$G$33^2+'Map and Results'!$G35^2)/(2*TowerDistanceMatrix!M17*'Map and Results'!$G35))-0.5*SQRT((-TowerDistanceMatrix!M17+'Map and Results'!$G$33+'Map and Results'!$G35)*(TowerDistanceMatrix!M17+'Map and Results'!$G$33-'Map and Results'!$G35)*(TowerDistanceMatrix!M17-'Map and Results'!$G$33+'Map and Results'!$G35)*(TowerDistanceMatrix!M17+'Map and Results'!$G$33+'Map and Results'!$G35))))</f>
        <v>0</v>
      </c>
      <c r="N18" s="26">
        <f ca="1">IF(TowerDistanceMatrix!N17&lt;=ABS('Map and Results'!$G$34-'Map and Results'!$G35),MIN('Map and Results'!$H$34,'Map and Results'!$H35),IF(TowerDistanceMatrix!N17&gt;=('Map and Results'!$G35+'Map and Results'!$G$34),0,'Map and Results'!$G$34^2*ACOS((TowerDistanceMatrix!N17^2+'Map and Results'!$G$34^2-'Map and Results'!$G35^2)/(2*TowerDistanceMatrix!N17*'Map and Results'!$G$34))+'Map and Results'!$G35^2*ACOS((TowerDistanceMatrix!N17^2-'Map and Results'!$G$34^2+'Map and Results'!$G35^2)/(2*TowerDistanceMatrix!N17*'Map and Results'!$G35))-0.5*SQRT((-TowerDistanceMatrix!N17+'Map and Results'!$G$34+'Map and Results'!$G35)*(TowerDistanceMatrix!N17+'Map and Results'!$G$34-'Map and Results'!$G35)*(TowerDistanceMatrix!N17-'Map and Results'!$G$34+'Map and Results'!$G35)*(TowerDistanceMatrix!N17+'Map and Results'!$G$34+'Map and Results'!$G35))))</f>
        <v>365.02546263735496</v>
      </c>
      <c r="O18" s="26">
        <f ca="1">IF(TowerDistanceMatrix!O17&lt;=ABS('Map and Results'!$G$35-'Map and Results'!$G35),MIN('Map and Results'!$H$35,'Map and Results'!$H35),IF(TowerDistanceMatrix!O17&gt;=('Map and Results'!$G35+'Map and Results'!$G$35),0,'Map and Results'!$G$35^2*ACOS((TowerDistanceMatrix!O17^2+'Map and Results'!$G$35^2-'Map and Results'!$G35^2)/(2*TowerDistanceMatrix!O17*'Map and Results'!$G$35))+'Map and Results'!$G35^2*ACOS((TowerDistanceMatrix!O17^2-'Map and Results'!$G$35^2+'Map and Results'!$G35^2)/(2*TowerDistanceMatrix!O17*'Map and Results'!$G35))-0.5*SQRT((-TowerDistanceMatrix!O17+'Map and Results'!$G$35+'Map and Results'!$G35)*(TowerDistanceMatrix!O17+'Map and Results'!$G$35-'Map and Results'!$G35)*(TowerDistanceMatrix!O17-'Map and Results'!$G$35+'Map and Results'!$G35)*(TowerDistanceMatrix!O17+'Map and Results'!$G$35+'Map and Results'!$G35))))</f>
        <v>2827.4333882308138</v>
      </c>
      <c r="P18" s="26">
        <f ca="1">IF(TowerDistanceMatrix!P17&lt;=ABS('Map and Results'!$G$36-'Map and Results'!$G35),MIN('Map and Results'!$H$36,'Map and Results'!$H35),IF(TowerDistanceMatrix!P17&gt;=('Map and Results'!$G35+'Map and Results'!$G$36),0,'Map and Results'!$G$36^2*ACOS((TowerDistanceMatrix!P17^2+'Map and Results'!$G$36^2-'Map and Results'!$G35^2)/(2*TowerDistanceMatrix!P17*'Map and Results'!$G$36))+'Map and Results'!$G35^2*ACOS((TowerDistanceMatrix!P17^2-'Map and Results'!$G$36^2+'Map and Results'!$G35^2)/(2*TowerDistanceMatrix!P17*'Map and Results'!$G35))-0.5*SQRT((-TowerDistanceMatrix!P17+'Map and Results'!$G$36+'Map and Results'!$G35)*(TowerDistanceMatrix!P17+'Map and Results'!$G$36-'Map and Results'!$G35)*(TowerDistanceMatrix!P17-'Map and Results'!$G$36+'Map and Results'!$G35)*(TowerDistanceMatrix!P17+'Map and Results'!$G$36+'Map and Results'!$G35))))</f>
        <v>261.45198922060149</v>
      </c>
      <c r="Q18" s="26">
        <f ca="1">IF(TowerDistanceMatrix!Q17&lt;=ABS('Map and Results'!$G$37-'Map and Results'!$G35),MIN('Map and Results'!$H$37,'Map and Results'!$H35),IF(TowerDistanceMatrix!Q17&gt;=('Map and Results'!$G35+'Map and Results'!$G$37),0,'Map and Results'!$G$37^2*ACOS((TowerDistanceMatrix!Q17^2+'Map and Results'!$G$37^2-'Map and Results'!$G35^2)/(2*TowerDistanceMatrix!Q17*'Map and Results'!$G$37))+'Map and Results'!$G35^2*ACOS((TowerDistanceMatrix!Q17^2-'Map and Results'!$G$37^2+'Map and Results'!$G35^2)/(2*TowerDistanceMatrix!Q17*'Map and Results'!$G35))-0.5*SQRT((-TowerDistanceMatrix!Q17+'Map and Results'!$G$37+'Map and Results'!$G35)*(TowerDistanceMatrix!Q17+'Map and Results'!$G$37-'Map and Results'!$G35)*(TowerDistanceMatrix!Q17-'Map and Results'!$G$37+'Map and Results'!$G35)*(TowerDistanceMatrix!Q17+'Map and Results'!$G$37+'Map and Results'!$G35))))</f>
        <v>0</v>
      </c>
      <c r="R18" s="26">
        <f ca="1">IF(TowerDistanceMatrix!R17&lt;=ABS('Map and Results'!$G$38-'Map and Results'!$G35),MIN('Map and Results'!$H$38,'Map and Results'!$H35),IF(TowerDistanceMatrix!R17&gt;=('Map and Results'!$G35+'Map and Results'!$G$38),0,'Map and Results'!$G$38^2*ACOS((TowerDistanceMatrix!R17^2+'Map and Results'!$G$38^2-'Map and Results'!$G35^2)/(2*TowerDistanceMatrix!R17*'Map and Results'!$G$38))+'Map and Results'!$G35^2*ACOS((TowerDistanceMatrix!R17^2-'Map and Results'!$G$38^2+'Map and Results'!$G35^2)/(2*TowerDistanceMatrix!R17*'Map and Results'!$G35))-0.5*SQRT((-TowerDistanceMatrix!R17+'Map and Results'!$G$38+'Map and Results'!$G35)*(TowerDistanceMatrix!R17+'Map and Results'!$G$38-'Map and Results'!$G35)*(TowerDistanceMatrix!R17-'Map and Results'!$G$38+'Map and Results'!$G35)*(TowerDistanceMatrix!R17+'Map and Results'!$G$38+'Map and Results'!$G35))))</f>
        <v>0</v>
      </c>
      <c r="S18" s="26">
        <f ca="1">IF(TowerDistanceMatrix!S17&lt;=ABS('Map and Results'!$G$39-'Map and Results'!$G35),MIN('Map and Results'!$H$39,'Map and Results'!$H35),IF(TowerDistanceMatrix!S17&gt;=('Map and Results'!$G35+'Map and Results'!$G$39),0,'Map and Results'!$G$39^2*ACOS((TowerDistanceMatrix!S17^2+'Map and Results'!$G$39^2-'Map and Results'!$G35^2)/(2*TowerDistanceMatrix!S17*'Map and Results'!$G$39))+'Map and Results'!$G35^2*ACOS((TowerDistanceMatrix!S17^2-'Map and Results'!$G$39^2+'Map and Results'!$G35^2)/(2*TowerDistanceMatrix!S17*'Map and Results'!$G35))-0.5*SQRT((-TowerDistanceMatrix!S17+'Map and Results'!$G$39+'Map and Results'!$G35)*(TowerDistanceMatrix!S17+'Map and Results'!$G$39-'Map and Results'!$G35)*(TowerDistanceMatrix!S17-'Map and Results'!$G$39+'Map and Results'!$G35)*(TowerDistanceMatrix!S17+'Map and Results'!$G$39+'Map and Results'!$G35))))</f>
        <v>0</v>
      </c>
      <c r="T18" s="26">
        <f ca="1">IF(TowerDistanceMatrix!T17&lt;=ABS('Map and Results'!$G$40-'Map and Results'!$G35),MIN('Map and Results'!$H$40,'Map and Results'!$H35),IF(TowerDistanceMatrix!T17&gt;=('Map and Results'!$G35+'Map and Results'!$G$40),0,'Map and Results'!$G$40^2*ACOS((TowerDistanceMatrix!T17^2+'Map and Results'!$G$40^2-'Map and Results'!$G35^2)/(2*TowerDistanceMatrix!T17*'Map and Results'!$G$40))+'Map and Results'!$G35^2*ACOS((TowerDistanceMatrix!T17^2-'Map and Results'!$G$40^2+'Map and Results'!$G35^2)/(2*TowerDistanceMatrix!T17*'Map and Results'!$G35))-0.5*SQRT((-TowerDistanceMatrix!T17+'Map and Results'!$G$40+'Map and Results'!$G35)*(TowerDistanceMatrix!T17+'Map and Results'!$G$40-'Map and Results'!$G35)*(TowerDistanceMatrix!T17-'Map and Results'!$G$40+'Map and Results'!$G35)*(TowerDistanceMatrix!T17+'Map and Results'!$G$40+'Map and Results'!$G35))))</f>
        <v>0</v>
      </c>
      <c r="U18" s="26">
        <f ca="1">IF(TowerDistanceMatrix!U17&lt;=ABS('Map and Results'!$G$41-'Map and Results'!$G35),MIN('Map and Results'!$H$41,'Map and Results'!$H35),IF(TowerDistanceMatrix!U17&gt;=('Map and Results'!$G35+'Map and Results'!$G$41),0,'Map and Results'!$G$41^2*ACOS((TowerDistanceMatrix!U17^2+'Map and Results'!$G$41^2-'Map and Results'!$G35^2)/(2*TowerDistanceMatrix!U17*'Map and Results'!$G$41))+'Map and Results'!$G35^2*ACOS((TowerDistanceMatrix!U17^2-'Map and Results'!$G$41^2+'Map and Results'!$G35^2)/(2*TowerDistanceMatrix!U17*'Map and Results'!$G35))-0.5*SQRT((-TowerDistanceMatrix!U17+'Map and Results'!$G$41+'Map and Results'!$G35)*(TowerDistanceMatrix!U17+'Map and Results'!$G$41-'Map and Results'!$G35)*(TowerDistanceMatrix!U17-'Map and Results'!$G$41+'Map and Results'!$G35)*(TowerDistanceMatrix!U17+'Map and Results'!$G$41+'Map and Results'!$G35))))</f>
        <v>0</v>
      </c>
      <c r="V18" s="26">
        <f ca="1">IF(TowerDistanceMatrix!V17&lt;=ABS('Map and Results'!$G$42-'Map and Results'!$G35),MIN('Map and Results'!$H$42,'Map and Results'!$H35),IF(TowerDistanceMatrix!V17&gt;=('Map and Results'!$G35+'Map and Results'!$G$42),0,'Map and Results'!$G$42^2*ACOS((TowerDistanceMatrix!V17^2+'Map and Results'!$G$42^2-'Map and Results'!$G35^2)/(2*TowerDistanceMatrix!V17*'Map and Results'!$G$42))+'Map and Results'!$G35^2*ACOS((TowerDistanceMatrix!V17^2-'Map and Results'!$G$42^2+'Map and Results'!$G35^2)/(2*TowerDistanceMatrix!V17*'Map and Results'!$G35))-0.5*SQRT((-TowerDistanceMatrix!V17+'Map and Results'!$G$42+'Map and Results'!$G35)*(TowerDistanceMatrix!V17+'Map and Results'!$G$42-'Map and Results'!$G35)*(TowerDistanceMatrix!V17-'Map and Results'!$G$42+'Map and Results'!$G35)*(TowerDistanceMatrix!V17+'Map and Results'!$G$42+'Map and Results'!$G35))))</f>
        <v>0</v>
      </c>
      <c r="W18" s="26">
        <f ca="1">IF(TowerDistanceMatrix!W17&lt;=ABS('Map and Results'!$G$43-'Map and Results'!$G35),MIN('Map and Results'!$H$43,'Map and Results'!$H35),IF(TowerDistanceMatrix!W17&gt;=('Map and Results'!$G35+'Map and Results'!$G$43),0,'Map and Results'!$G$43^2*ACOS((TowerDistanceMatrix!W17^2+'Map and Results'!$G$43^2-'Map and Results'!$G35^2)/(2*TowerDistanceMatrix!W17*'Map and Results'!$G$43))+'Map and Results'!$G35^2*ACOS((TowerDistanceMatrix!W17^2-'Map and Results'!$G$43^2+'Map and Results'!$G35^2)/(2*TowerDistanceMatrix!W17*'Map and Results'!$G35))-0.5*SQRT((-TowerDistanceMatrix!W17+'Map and Results'!$G$43+'Map and Results'!$G35)*(TowerDistanceMatrix!W17+'Map and Results'!$G$43-'Map and Results'!$G35)*(TowerDistanceMatrix!W17-'Map and Results'!$G$43+'Map and Results'!$G35)*(TowerDistanceMatrix!W17+'Map and Results'!$G$43+'Map and Results'!$G35))))</f>
        <v>0</v>
      </c>
      <c r="X18" s="26">
        <f ca="1">IF(TowerDistanceMatrix!X17&lt;=ABS('Map and Results'!$G$44-'Map and Results'!$G35),MIN('Map and Results'!$H$44,'Map and Results'!$H35),IF(TowerDistanceMatrix!X17&gt;=('Map and Results'!$G35+'Map and Results'!$G$44),0,'Map and Results'!$G$44^2*ACOS((TowerDistanceMatrix!X17^2+'Map and Results'!$G$44^2-'Map and Results'!$G35^2)/(2*TowerDistanceMatrix!X17*'Map and Results'!$G$44))+'Map and Results'!$G35^2*ACOS((TowerDistanceMatrix!X17^2-'Map and Results'!$G$44^2+'Map and Results'!$G35^2)/(2*TowerDistanceMatrix!X17*'Map and Results'!$G35))-0.5*SQRT((-TowerDistanceMatrix!X17+'Map and Results'!$G$44+'Map and Results'!$G35)*(TowerDistanceMatrix!X17+'Map and Results'!$G$44-'Map and Results'!$G35)*(TowerDistanceMatrix!X17-'Map and Results'!$G$44+'Map and Results'!$G35)*(TowerDistanceMatrix!X17+'Map and Results'!$G$44+'Map and Results'!$G35))))</f>
        <v>0</v>
      </c>
      <c r="Y18" s="26">
        <f ca="1">IF(TowerDistanceMatrix!Y17&lt;=ABS('Map and Results'!$G$45-'Map and Results'!$G35),MIN('Map and Results'!$H$45,'Map and Results'!$H35),IF(TowerDistanceMatrix!Y17&gt;=('Map and Results'!$G35+'Map and Results'!$G$45),0,'Map and Results'!$G$45^2*ACOS((TowerDistanceMatrix!Y17^2+'Map and Results'!$G$45^2-'Map and Results'!$G35^2)/(2*TowerDistanceMatrix!Y17*'Map and Results'!$G$45))+'Map and Results'!$G35^2*ACOS((TowerDistanceMatrix!Y17^2-'Map and Results'!$G$45^2+'Map and Results'!$G35^2)/(2*TowerDistanceMatrix!Y17*'Map and Results'!$G35))-0.5*SQRT((-TowerDistanceMatrix!Y17+'Map and Results'!$G$45+'Map and Results'!$G35)*(TowerDistanceMatrix!Y17+'Map and Results'!$G$45-'Map and Results'!$G35)*(TowerDistanceMatrix!Y17-'Map and Results'!$G$45+'Map and Results'!$G35)*(TowerDistanceMatrix!Y17+'Map and Results'!$G$45+'Map and Results'!$G35))))</f>
        <v>0</v>
      </c>
      <c r="Z18" s="26">
        <f ca="1">IF(TowerDistanceMatrix!Z17&lt;=ABS('Map and Results'!$G$46-'Map and Results'!$G35),MIN('Map and Results'!$H$46,'Map and Results'!$H35),IF(TowerDistanceMatrix!Z17&gt;=('Map and Results'!$G35+'Map and Results'!$G$46),0,'Map and Results'!$G$46^2*ACOS((TowerDistanceMatrix!Z17^2+'Map and Results'!$G$46^2-'Map and Results'!$G35^2)/(2*TowerDistanceMatrix!Z17*'Map and Results'!$G$46))+'Map and Results'!$G35^2*ACOS((TowerDistanceMatrix!Z17^2-'Map and Results'!$G$46^2+'Map and Results'!$G35^2)/(2*TowerDistanceMatrix!Z17*'Map and Results'!$G35))-0.5*SQRT((-TowerDistanceMatrix!Z17+'Map and Results'!$G$46+'Map and Results'!$G35)*(TowerDistanceMatrix!Z17+'Map and Results'!$G$46-'Map and Results'!$G35)*(TowerDistanceMatrix!Z17-'Map and Results'!$G$46+'Map and Results'!$G35)*(TowerDistanceMatrix!Z17+'Map and Results'!$G$46+'Map and Results'!$G35))))</f>
        <v>0</v>
      </c>
      <c r="AA18" s="26">
        <f ca="1">IF(TowerDistanceMatrix!AA17&lt;=ABS('Map and Results'!$G$47-'Map and Results'!$G35),MIN('Map and Results'!$H$47,'Map and Results'!$H35),IF(TowerDistanceMatrix!AA17&gt;=('Map and Results'!$G35+'Map and Results'!$G$47),0,'Map and Results'!$G$47^2*ACOS((TowerDistanceMatrix!AA17^2+'Map and Results'!$G$47^2-'Map and Results'!$G35^2)/(2*TowerDistanceMatrix!AA17*'Map and Results'!$G$47))+'Map and Results'!$G35^2*ACOS((TowerDistanceMatrix!AA17^2-'Map and Results'!$G$47^2+'Map and Results'!$G35^2)/(2*TowerDistanceMatrix!AA17*'Map and Results'!$G35))-0.5*SQRT((-TowerDistanceMatrix!AA17+'Map and Results'!$G$47+'Map and Results'!$G35)*(TowerDistanceMatrix!AA17+'Map and Results'!$G$47-'Map and Results'!$G35)*(TowerDistanceMatrix!AA17-'Map and Results'!$G$47+'Map and Results'!$G35)*(TowerDistanceMatrix!AA17+'Map and Results'!$G$47+'Map and Results'!$G35))))</f>
        <v>0</v>
      </c>
      <c r="AB18" s="26">
        <f ca="1">IF(TowerDistanceMatrix!AB17&lt;=ABS('Map and Results'!$G$48-'Map and Results'!$G35),MIN('Map and Results'!$H$48,'Map and Results'!$H35),IF(TowerDistanceMatrix!AB17&gt;=('Map and Results'!$G35+'Map and Results'!$G$48),0,'Map and Results'!$G$48^2*ACOS((TowerDistanceMatrix!AB17^2+'Map and Results'!$G$48^2-'Map and Results'!$G35^2)/(2*TowerDistanceMatrix!AB17*'Map and Results'!$G$48))+'Map and Results'!$G35^2*ACOS((TowerDistanceMatrix!AB17^2-'Map and Results'!$G$48^2+'Map and Results'!$G35^2)/(2*TowerDistanceMatrix!AB17*'Map and Results'!$G35))-0.5*SQRT((-TowerDistanceMatrix!AB17+'Map and Results'!$G$48+'Map and Results'!$G35)*(TowerDistanceMatrix!AB17+'Map and Results'!$G$48-'Map and Results'!$G35)*(TowerDistanceMatrix!AB17-'Map and Results'!$G$48+'Map and Results'!$G35)*(TowerDistanceMatrix!AB17+'Map and Results'!$G$48+'Map and Results'!$G35))))</f>
        <v>0</v>
      </c>
      <c r="AC18" s="26">
        <f ca="1">IF(TowerDistanceMatrix!AC17&lt;=ABS('Map and Results'!$G$49-'Map and Results'!$G35),MIN('Map and Results'!$H$49,'Map and Results'!$H35),IF(TowerDistanceMatrix!AC17&gt;=('Map and Results'!$G35+'Map and Results'!$G$49),0,'Map and Results'!$G$49^2*ACOS((TowerDistanceMatrix!AC17^2+'Map and Results'!$G$49^2-'Map and Results'!$G35^2)/(2*TowerDistanceMatrix!AC17*'Map and Results'!$G$49))+'Map and Results'!$G35^2*ACOS((TowerDistanceMatrix!AC17^2-'Map and Results'!$G$49^2+'Map and Results'!$G35^2)/(2*TowerDistanceMatrix!AC17*'Map and Results'!$G35))-0.5*SQRT((-TowerDistanceMatrix!AC17+'Map and Results'!$G$49+'Map and Results'!$G35)*(TowerDistanceMatrix!AC17+'Map and Results'!$G$49-'Map and Results'!$G35)*(TowerDistanceMatrix!AC17-'Map and Results'!$G$49+'Map and Results'!$G35)*(TowerDistanceMatrix!AC17+'Map and Results'!$G$49+'Map and Results'!$G35))))</f>
        <v>0</v>
      </c>
      <c r="AD18" s="26">
        <f ca="1">IF(TowerDistanceMatrix!AD17&lt;=ABS('Map and Results'!$G$50-'Map and Results'!$G35),MIN('Map and Results'!$H$50,'Map and Results'!$H35),IF(TowerDistanceMatrix!AD17&gt;=('Map and Results'!$G35+'Map and Results'!$G$50),0,'Map and Results'!$G$50^2*ACOS((TowerDistanceMatrix!AD17^2+'Map and Results'!$G$50^2-'Map and Results'!$G35^2)/(2*TowerDistanceMatrix!AD17*'Map and Results'!$G$50))+'Map and Results'!$G35^2*ACOS((TowerDistanceMatrix!AD17^2-'Map and Results'!$G$50^2+'Map and Results'!$G35^2)/(2*TowerDistanceMatrix!AD17*'Map and Results'!$G35))-0.5*SQRT((-TowerDistanceMatrix!AD17+'Map and Results'!$G$50+'Map and Results'!$G35)*(TowerDistanceMatrix!AD17+'Map and Results'!$G$50-'Map and Results'!$G35)*(TowerDistanceMatrix!AD17-'Map and Results'!$G$50+'Map and Results'!$G35)*(TowerDistanceMatrix!AD17+'Map and Results'!$G$50+'Map and Results'!$G35))))</f>
        <v>0</v>
      </c>
      <c r="AE18" s="26">
        <f ca="1">IF(TowerDistanceMatrix!AE17&lt;=ABS('Map and Results'!$G$51-'Map and Results'!$G35),MIN('Map and Results'!$H$51,'Map and Results'!$H35),IF(TowerDistanceMatrix!AE17&gt;=('Map and Results'!$G35+'Map and Results'!$G$51),0,'Map and Results'!$G$51^2*ACOS((TowerDistanceMatrix!AE17^2+'Map and Results'!$G$51^2-'Map and Results'!$G35^2)/(2*TowerDistanceMatrix!AE17*'Map and Results'!$G$51))+'Map and Results'!$G35^2*ACOS((TowerDistanceMatrix!AE17^2-'Map and Results'!$G$51^2+'Map and Results'!$G35^2)/(2*TowerDistanceMatrix!AE17*'Map and Results'!$G35))-0.5*SQRT((-TowerDistanceMatrix!AE17+'Map and Results'!$G$51+'Map and Results'!$G35)*(TowerDistanceMatrix!AE17+'Map and Results'!$G$51-'Map and Results'!$G35)*(TowerDistanceMatrix!AE17-'Map and Results'!$G$51+'Map and Results'!$G35)*(TowerDistanceMatrix!AE17+'Map and Results'!$G$51+'Map and Results'!$G35))))</f>
        <v>0</v>
      </c>
      <c r="AF18" s="26">
        <f ca="1">IF(TowerDistanceMatrix!AF17&lt;=ABS('Map and Results'!$G$52-'Map and Results'!$G35),MIN('Map and Results'!$H$52,'Map and Results'!$H35),IF(TowerDistanceMatrix!AF17&gt;=('Map and Results'!$G35+'Map and Results'!$G$52),0,'Map and Results'!$G$52^2*ACOS((TowerDistanceMatrix!AF17^2+'Map and Results'!$G$52^2-'Map and Results'!$G35^2)/(2*TowerDistanceMatrix!AF17*'Map and Results'!$G$52))+'Map and Results'!$G35^2*ACOS((TowerDistanceMatrix!AF17^2-'Map and Results'!$G$52^2+'Map and Results'!$G35^2)/(2*TowerDistanceMatrix!AF17*'Map and Results'!$G35))-0.5*SQRT((-TowerDistanceMatrix!AF17+'Map and Results'!$G$52+'Map and Results'!$G35)*(TowerDistanceMatrix!AF17+'Map and Results'!$G$52-'Map and Results'!$G35)*(TowerDistanceMatrix!AF17-'Map and Results'!$G$52+'Map and Results'!$G35)*(TowerDistanceMatrix!AF17+'Map and Results'!$G$52+'Map and Results'!$G35))))</f>
        <v>0</v>
      </c>
      <c r="AG18" s="26">
        <f ca="1">IF(TowerDistanceMatrix!AG17&lt;=ABS('Map and Results'!$G$53-'Map and Results'!$G35),MIN('Map and Results'!$H$53,'Map and Results'!$H35),IF(TowerDistanceMatrix!AG17&gt;=('Map and Results'!$G35+'Map and Results'!$G$53),0,'Map and Results'!$G$53^2*ACOS((TowerDistanceMatrix!AG17^2+'Map and Results'!$G$53^2-'Map and Results'!$G35^2)/(2*TowerDistanceMatrix!AG17*'Map and Results'!$G$53))+'Map and Results'!$G35^2*ACOS((TowerDistanceMatrix!AG17^2-'Map and Results'!$G$53^2+'Map and Results'!$G35^2)/(2*TowerDistanceMatrix!AG17*'Map and Results'!$G35))-0.5*SQRT((-TowerDistanceMatrix!AG17+'Map and Results'!$G$53+'Map and Results'!$G35)*(TowerDistanceMatrix!AG17+'Map and Results'!$G$53-'Map and Results'!$G35)*(TowerDistanceMatrix!AG17-'Map and Results'!$G$53+'Map and Results'!$G35)*(TowerDistanceMatrix!AG17+'Map and Results'!$G$53+'Map and Results'!$G35))))</f>
        <v>0</v>
      </c>
      <c r="AH18" s="26">
        <f ca="1">IF(TowerDistanceMatrix!AH17&lt;=ABS('Map and Results'!$G$54-'Map and Results'!$G35),MIN('Map and Results'!$H$54,'Map and Results'!$H35),IF(TowerDistanceMatrix!AH17&gt;=('Map and Results'!$G35+'Map and Results'!$G$54),0,'Map and Results'!$G$54^2*ACOS((TowerDistanceMatrix!AH17^2+'Map and Results'!$G$54^2-'Map and Results'!$G35^2)/(2*TowerDistanceMatrix!AH17*'Map and Results'!$G$54))+'Map and Results'!$G35^2*ACOS((TowerDistanceMatrix!AH17^2-'Map and Results'!$G$54^2+'Map and Results'!$G35^2)/(2*TowerDistanceMatrix!AH17*'Map and Results'!$G35))-0.5*SQRT((-TowerDistanceMatrix!AH17+'Map and Results'!$G$54+'Map and Results'!$G35)*(TowerDistanceMatrix!AH17+'Map and Results'!$G$54-'Map and Results'!$G35)*(TowerDistanceMatrix!AH17-'Map and Results'!$G$54+'Map and Results'!$G35)*(TowerDistanceMatrix!AH17+'Map and Results'!$G$54+'Map and Results'!$G35))))</f>
        <v>0</v>
      </c>
      <c r="AI18" s="26">
        <f ca="1">IF(TowerDistanceMatrix!AI17&lt;=ABS('Map and Results'!$G$55-'Map and Results'!$G35),MIN('Map and Results'!$H$55,'Map and Results'!$H35),IF(TowerDistanceMatrix!AI17&gt;=('Map and Results'!$G35+'Map and Results'!$G$55),0,'Map and Results'!$G$55^2*ACOS((TowerDistanceMatrix!AI17^2+'Map and Results'!$G$55^2-'Map and Results'!$G35^2)/(2*TowerDistanceMatrix!AI17*'Map and Results'!$G$55))+'Map and Results'!$G35^2*ACOS((TowerDistanceMatrix!AI17^2-'Map and Results'!$G$55^2+'Map and Results'!$G35^2)/(2*TowerDistanceMatrix!AI17*'Map and Results'!$G35))-0.5*SQRT((-TowerDistanceMatrix!AI17+'Map and Results'!$G$55+'Map and Results'!$G35)*(TowerDistanceMatrix!AI17+'Map and Results'!$G$55-'Map and Results'!$G35)*(TowerDistanceMatrix!AI17-'Map and Results'!$G$55+'Map and Results'!$G35)*(TowerDistanceMatrix!AI17+'Map and Results'!$G$55+'Map and Results'!$G35))))</f>
        <v>0</v>
      </c>
      <c r="AJ18" s="26">
        <f ca="1">IF(TowerDistanceMatrix!AJ17&lt;=ABS('Map and Results'!$G$56-'Map and Results'!$G35),MIN('Map and Results'!$H$56,'Map and Results'!$H35),IF(TowerDistanceMatrix!AJ17&gt;=('Map and Results'!$G35+'Map and Results'!$G$56),0,'Map and Results'!$G$56^2*ACOS((TowerDistanceMatrix!AJ17^2+'Map and Results'!$G$56^2-'Map and Results'!$G35^2)/(2*TowerDistanceMatrix!AJ17*'Map and Results'!$G$56))+'Map and Results'!$G35^2*ACOS((TowerDistanceMatrix!AJ17^2-'Map and Results'!$G$56^2+'Map and Results'!$G35^2)/(2*TowerDistanceMatrix!AJ17*'Map and Results'!$G35))-0.5*SQRT((-TowerDistanceMatrix!AJ17+'Map and Results'!$G$56+'Map and Results'!$G35)*(TowerDistanceMatrix!AJ17+'Map and Results'!$G$56-'Map and Results'!$G35)*(TowerDistanceMatrix!AJ17-'Map and Results'!$G$56+'Map and Results'!$G35)*(TowerDistanceMatrix!AJ17+'Map and Results'!$G$56+'Map and Results'!$G35))))</f>
        <v>0</v>
      </c>
      <c r="AK18" s="26">
        <f ca="1">IF(TowerDistanceMatrix!AK17&lt;=ABS('Map and Results'!$G$57-'Map and Results'!$G35),MIN('Map and Results'!$H$57,'Map and Results'!$H35),IF(TowerDistanceMatrix!AK17&gt;=('Map and Results'!$G35+'Map and Results'!$G$57),0,'Map and Results'!$G$57^2*ACOS((TowerDistanceMatrix!AK17^2+'Map and Results'!$G$57^2-'Map and Results'!$G35^2)/(2*TowerDistanceMatrix!AK17*'Map and Results'!$G$57))+'Map and Results'!$G35^2*ACOS((TowerDistanceMatrix!AK17^2-'Map and Results'!$G$57^2+'Map and Results'!$G35^2)/(2*TowerDistanceMatrix!AK17*'Map and Results'!$G35))-0.5*SQRT((-TowerDistanceMatrix!AK17+'Map and Results'!$G$57+'Map and Results'!$G35)*(TowerDistanceMatrix!AK17+'Map and Results'!$G$57-'Map and Results'!$G35)*(TowerDistanceMatrix!AK17-'Map and Results'!$G$57+'Map and Results'!$G35)*(TowerDistanceMatrix!AK17+'Map and Results'!$G$57+'Map and Results'!$G35))))</f>
        <v>0</v>
      </c>
      <c r="AL18" s="26">
        <f ca="1">IF(TowerDistanceMatrix!AL17&lt;=ABS('Map and Results'!$G$58-'Map and Results'!$G35),MIN('Map and Results'!$H$58,'Map and Results'!$H35),IF(TowerDistanceMatrix!AL17&gt;=('Map and Results'!$G35+'Map and Results'!$G$58),0,'Map and Results'!$G$58^2*ACOS((TowerDistanceMatrix!AL17^2+'Map and Results'!$G$58^2-'Map and Results'!$G35^2)/(2*TowerDistanceMatrix!AL17*'Map and Results'!$G$58))+'Map and Results'!$G35^2*ACOS((TowerDistanceMatrix!AL17^2-'Map and Results'!$G$58^2+'Map and Results'!$G35^2)/(2*TowerDistanceMatrix!AL17*'Map and Results'!$G35))-0.5*SQRT((-TowerDistanceMatrix!AL17+'Map and Results'!$G$58+'Map and Results'!$G35)*(TowerDistanceMatrix!AL17+'Map and Results'!$G$58-'Map and Results'!$G35)*(TowerDistanceMatrix!AL17-'Map and Results'!$G$58+'Map and Results'!$G35)*(TowerDistanceMatrix!AL17+'Map and Results'!$G$58+'Map and Results'!$G35))))</f>
        <v>0</v>
      </c>
      <c r="AM18" s="26">
        <f ca="1">IF(TowerDistanceMatrix!AM17&lt;=ABS('Map and Results'!$G$59-'Map and Results'!$G35),MIN('Map and Results'!$H$59,'Map and Results'!$H35),IF(TowerDistanceMatrix!AM17&gt;=('Map and Results'!$G35+'Map and Results'!$G$59),0,'Map and Results'!$G$59^2*ACOS((TowerDistanceMatrix!AM17^2+'Map and Results'!$G$59^2-'Map and Results'!$G35^2)/(2*TowerDistanceMatrix!AM17*'Map and Results'!$G$59))+'Map and Results'!$G35^2*ACOS((TowerDistanceMatrix!AM17^2-'Map and Results'!$G$59^2+'Map and Results'!$G35^2)/(2*TowerDistanceMatrix!AM17*'Map and Results'!$G35))-0.5*SQRT((-TowerDistanceMatrix!AM17+'Map and Results'!$G$59+'Map and Results'!$G35)*(TowerDistanceMatrix!AM17+'Map and Results'!$G$59-'Map and Results'!$G35)*(TowerDistanceMatrix!AM17-'Map and Results'!$G$59+'Map and Results'!$G35)*(TowerDistanceMatrix!AM17+'Map and Results'!$G$59+'Map and Results'!$G35))))</f>
        <v>0</v>
      </c>
      <c r="AN18" s="26">
        <f ca="1">IF(TowerDistanceMatrix!AN17&lt;=ABS('Map and Results'!$G$60-'Map and Results'!$G35),MIN('Map and Results'!$H$60,'Map and Results'!$H35),IF(TowerDistanceMatrix!AN17&gt;=('Map and Results'!$G35+'Map and Results'!$G$60),0,'Map and Results'!$G$60^2*ACOS((TowerDistanceMatrix!AN17^2+'Map and Results'!$G$60^2-'Map and Results'!$G35^2)/(2*TowerDistanceMatrix!AN17*'Map and Results'!$G$60))+'Map and Results'!$G35^2*ACOS((TowerDistanceMatrix!AN17^2-'Map and Results'!$G$60^2+'Map and Results'!$G35^2)/(2*TowerDistanceMatrix!AN17*'Map and Results'!$G35))-0.5*SQRT((-TowerDistanceMatrix!AN17+'Map and Results'!$G$60+'Map and Results'!$G35)*(TowerDistanceMatrix!AN17+'Map and Results'!$G$60-'Map and Results'!$G35)*(TowerDistanceMatrix!AN17-'Map and Results'!$G$60+'Map and Results'!$G35)*(TowerDistanceMatrix!AN17+'Map and Results'!$G$60+'Map and Results'!$G35))))</f>
        <v>0</v>
      </c>
      <c r="AO18" s="26">
        <f ca="1">IF(TowerDistanceMatrix!AO17&lt;=ABS('Map and Results'!$G$61-'Map and Results'!$G35),MIN('Map and Results'!$H$61,'Map and Results'!$H35),IF(TowerDistanceMatrix!AO17&gt;=('Map and Results'!$G35+'Map and Results'!$G$61),0,'Map and Results'!$G$61^2*ACOS((TowerDistanceMatrix!AO17^2+'Map and Results'!$G$61^2-'Map and Results'!$G35^2)/(2*TowerDistanceMatrix!AO17*'Map and Results'!$G$61))+'Map and Results'!$G35^2*ACOS((TowerDistanceMatrix!AO17^2-'Map and Results'!$G$61^2+'Map and Results'!$G35^2)/(2*TowerDistanceMatrix!AO17*'Map and Results'!$G35))-0.5*SQRT((-TowerDistanceMatrix!AO17+'Map and Results'!$G$61+'Map and Results'!$G35)*(TowerDistanceMatrix!AO17+'Map and Results'!$G$61-'Map and Results'!$G35)*(TowerDistanceMatrix!AO17-'Map and Results'!$G$61+'Map and Results'!$G35)*(TowerDistanceMatrix!AO17+'Map and Results'!$G$61+'Map and Results'!$G35))))</f>
        <v>0</v>
      </c>
      <c r="AP18" s="26">
        <f ca="1">IF(TowerDistanceMatrix!AP17&lt;=ABS('Map and Results'!$G$62-'Map and Results'!$G35),MIN('Map and Results'!$H$62,'Map and Results'!$H35),IF(TowerDistanceMatrix!AP17&gt;=('Map and Results'!$G35+'Map and Results'!$G$62),0,'Map and Results'!$G$62^2*ACOS((TowerDistanceMatrix!AP17^2+'Map and Results'!$G$62^2-'Map and Results'!$G35^2)/(2*TowerDistanceMatrix!AP17*'Map and Results'!$G$62))+'Map and Results'!$G35^2*ACOS((TowerDistanceMatrix!AP17^2-'Map and Results'!$G$62^2+'Map and Results'!$G35^2)/(2*TowerDistanceMatrix!AP17*'Map and Results'!$G35))-0.5*SQRT((-TowerDistanceMatrix!AP17+'Map and Results'!$G$62+'Map and Results'!$G35)*(TowerDistanceMatrix!AP17+'Map and Results'!$G$62-'Map and Results'!$G35)*(TowerDistanceMatrix!AP17-'Map and Results'!$G$62+'Map and Results'!$G35)*(TowerDistanceMatrix!AP17+'Map and Results'!$G$62+'Map and Results'!$G35))))</f>
        <v>0</v>
      </c>
      <c r="AQ18" s="26">
        <f ca="1">IF(TowerDistanceMatrix!AQ17&lt;=ABS('Map and Results'!$G$63-'Map and Results'!$G35),MIN('Map and Results'!$H$63,'Map and Results'!$H35),IF(TowerDistanceMatrix!AQ17&gt;=('Map and Results'!$G35+'Map and Results'!$G$63),0,'Map and Results'!$G$63^2*ACOS((TowerDistanceMatrix!AQ17^2+'Map and Results'!$G$63^2-'Map and Results'!$G35^2)/(2*TowerDistanceMatrix!AQ17*'Map and Results'!$G$63))+'Map and Results'!$G35^2*ACOS((TowerDistanceMatrix!AQ17^2-'Map and Results'!$G$63^2+'Map and Results'!$G35^2)/(2*TowerDistanceMatrix!AQ17*'Map and Results'!$G35))-0.5*SQRT((-TowerDistanceMatrix!AQ17+'Map and Results'!$G$63+'Map and Results'!$G35)*(TowerDistanceMatrix!AQ17+'Map and Results'!$G$63-'Map and Results'!$G35)*(TowerDistanceMatrix!AQ17-'Map and Results'!$G$63+'Map and Results'!$G35)*(TowerDistanceMatrix!AQ17+'Map and Results'!$G$63+'Map and Results'!$G35))))</f>
        <v>0</v>
      </c>
      <c r="AR18" s="26">
        <f ca="1">IF(TowerDistanceMatrix!AR17&lt;=ABS('Map and Results'!$G$64-'Map and Results'!$G35),MIN('Map and Results'!$H$64,'Map and Results'!$H35),IF(TowerDistanceMatrix!AR17&gt;=('Map and Results'!$G35+'Map and Results'!$G$64),0,'Map and Results'!$G$64^2*ACOS((TowerDistanceMatrix!AR17^2+'Map and Results'!$G$64^2-'Map and Results'!$G35^2)/(2*TowerDistanceMatrix!AR17*'Map and Results'!$G$64))+'Map and Results'!$G35^2*ACOS((TowerDistanceMatrix!AR17^2-'Map and Results'!$G$64^2+'Map and Results'!$G35^2)/(2*TowerDistanceMatrix!AR17*'Map and Results'!$G35))-0.5*SQRT((-TowerDistanceMatrix!AR17+'Map and Results'!$G$64+'Map and Results'!$G35)*(TowerDistanceMatrix!AR17+'Map and Results'!$G$64-'Map and Results'!$G35)*(TowerDistanceMatrix!AR17-'Map and Results'!$G$64+'Map and Results'!$G35)*(TowerDistanceMatrix!AR17+'Map and Results'!$G$64+'Map and Results'!$G35))))</f>
        <v>0</v>
      </c>
      <c r="AS18" s="26">
        <f ca="1">IF(TowerDistanceMatrix!AS17&lt;=ABS('Map and Results'!$G$65-'Map and Results'!$G35),MIN('Map and Results'!$H$65,'Map and Results'!$H35),IF(TowerDistanceMatrix!AS17&gt;=('Map and Results'!$G35+'Map and Results'!$G$65),0,'Map and Results'!$G$65^2*ACOS((TowerDistanceMatrix!AS17^2+'Map and Results'!$G$65^2-'Map and Results'!$G35^2)/(2*TowerDistanceMatrix!AS17*'Map and Results'!$G$65))+'Map and Results'!$G35^2*ACOS((TowerDistanceMatrix!AS17^2-'Map and Results'!$G$65^2+'Map and Results'!$G35^2)/(2*TowerDistanceMatrix!AS17*'Map and Results'!$G35))-0.5*SQRT((-TowerDistanceMatrix!AS17+'Map and Results'!$G$65+'Map and Results'!$G35)*(TowerDistanceMatrix!AS17+'Map and Results'!$G$65-'Map and Results'!$G35)*(TowerDistanceMatrix!AS17-'Map and Results'!$G$65+'Map and Results'!$G35)*(TowerDistanceMatrix!AS17+'Map and Results'!$G$65+'Map and Results'!$G35))))</f>
        <v>0</v>
      </c>
      <c r="AT18" s="26">
        <f ca="1">IF(TowerDistanceMatrix!AT17&lt;=ABS('Map and Results'!$G$66-'Map and Results'!$G35),MIN('Map and Results'!$H$66,'Map and Results'!$H35),IF(TowerDistanceMatrix!AT17&gt;=('Map and Results'!$G35+'Map and Results'!$G$66),0,'Map and Results'!$G$66^2*ACOS((TowerDistanceMatrix!AT17^2+'Map and Results'!$G$66^2-'Map and Results'!$G35^2)/(2*TowerDistanceMatrix!AT17*'Map and Results'!$G$66))+'Map and Results'!$G35^2*ACOS((TowerDistanceMatrix!AT17^2-'Map and Results'!$G$66^2+'Map and Results'!$G35^2)/(2*TowerDistanceMatrix!AT17*'Map and Results'!$G35))-0.5*SQRT((-TowerDistanceMatrix!AT17+'Map and Results'!$G$66+'Map and Results'!$G35)*(TowerDistanceMatrix!AT17+'Map and Results'!$G$66-'Map and Results'!$G35)*(TowerDistanceMatrix!AT17-'Map and Results'!$G$66+'Map and Results'!$G35)*(TowerDistanceMatrix!AT17+'Map and Results'!$G$66+'Map and Results'!$G35))))</f>
        <v>0</v>
      </c>
      <c r="AU18" s="26">
        <f ca="1">IF(TowerDistanceMatrix!AU17&lt;=ABS('Map and Results'!$G$67-'Map and Results'!$G35),MIN('Map and Results'!$H$67,'Map and Results'!$H35),IF(TowerDistanceMatrix!AU17&gt;=('Map and Results'!$G35+'Map and Results'!$G$67),0,'Map and Results'!$G$67^2*ACOS((TowerDistanceMatrix!AU17^2+'Map and Results'!$G$67^2-'Map and Results'!$G35^2)/(2*TowerDistanceMatrix!AU17*'Map and Results'!$G$67))+'Map and Results'!$G35^2*ACOS((TowerDistanceMatrix!AU17^2-'Map and Results'!$G$67^2+'Map and Results'!$G35^2)/(2*TowerDistanceMatrix!AU17*'Map and Results'!$G35))-0.5*SQRT((-TowerDistanceMatrix!AU17+'Map and Results'!$G$67+'Map and Results'!$G35)*(TowerDistanceMatrix!AU17+'Map and Results'!$G$67-'Map and Results'!$G35)*(TowerDistanceMatrix!AU17-'Map and Results'!$G$67+'Map and Results'!$G35)*(TowerDistanceMatrix!AU17+'Map and Results'!$G$67+'Map and Results'!$G35))))</f>
        <v>0</v>
      </c>
      <c r="AV18" s="26">
        <f ca="1">IF(TowerDistanceMatrix!AV17&lt;=ABS('Map and Results'!$G$68-'Map and Results'!$G35),MIN('Map and Results'!$H$68,'Map and Results'!$H35),IF(TowerDistanceMatrix!AV17&gt;=('Map and Results'!$G35+'Map and Results'!$G$68),0,'Map and Results'!$G$68^2*ACOS((TowerDistanceMatrix!AV17^2+'Map and Results'!$G$68^2-'Map and Results'!$G35^2)/(2*TowerDistanceMatrix!AV17*'Map and Results'!$G$68))+'Map and Results'!$G35^2*ACOS((TowerDistanceMatrix!AV17^2-'Map and Results'!$G$68^2+'Map and Results'!$G35^2)/(2*TowerDistanceMatrix!AV17*'Map and Results'!$G35))-0.5*SQRT((-TowerDistanceMatrix!AV17+'Map and Results'!$G$68+'Map and Results'!$G35)*(TowerDistanceMatrix!AV17+'Map and Results'!$G$68-'Map and Results'!$G35)*(TowerDistanceMatrix!AV17-'Map and Results'!$G$68+'Map and Results'!$G35)*(TowerDistanceMatrix!AV17+'Map and Results'!$G$68+'Map and Results'!$G35))))</f>
        <v>0</v>
      </c>
      <c r="AW18" s="26">
        <f ca="1">IF(TowerDistanceMatrix!AW17&lt;=ABS('Map and Results'!$G$69-'Map and Results'!$G35),MIN('Map and Results'!$H$69,'Map and Results'!$H35),IF(TowerDistanceMatrix!AW17&gt;=('Map and Results'!$G35+'Map and Results'!$G$69),0,'Map and Results'!$G$69^2*ACOS((TowerDistanceMatrix!AW17^2+'Map and Results'!$G$69^2-'Map and Results'!$G35^2)/(2*TowerDistanceMatrix!AW17*'Map and Results'!$G$69))+'Map and Results'!$G35^2*ACOS((TowerDistanceMatrix!AW17^2-'Map and Results'!$G$69^2+'Map and Results'!$G35^2)/(2*TowerDistanceMatrix!AW17*'Map and Results'!$G35))-0.5*SQRT((-TowerDistanceMatrix!AW17+'Map and Results'!$G$69+'Map and Results'!$G35)*(TowerDistanceMatrix!AW17+'Map and Results'!$G$69-'Map and Results'!$G35)*(TowerDistanceMatrix!AW17-'Map and Results'!$G$69+'Map and Results'!$G35)*(TowerDistanceMatrix!AW17+'Map and Results'!$G$69+'Map and Results'!$G35))))</f>
        <v>0</v>
      </c>
      <c r="AX18" s="26">
        <f ca="1">IF(TowerDistanceMatrix!AX17&lt;=ABS('Map and Results'!$G$70-'Map and Results'!$G35),MIN('Map and Results'!$H$70,'Map and Results'!$H35),IF(TowerDistanceMatrix!AX17&gt;=('Map and Results'!$G35+'Map and Results'!$G$70),0,'Map and Results'!$G$70^2*ACOS((TowerDistanceMatrix!AX17^2+'Map and Results'!$G$70^2-'Map and Results'!$G35^2)/(2*TowerDistanceMatrix!AX17*'Map and Results'!$G$70))+'Map and Results'!$G35^2*ACOS((TowerDistanceMatrix!AX17^2-'Map and Results'!$G$70^2+'Map and Results'!$G35^2)/(2*TowerDistanceMatrix!AX17*'Map and Results'!$G35))-0.5*SQRT((-TowerDistanceMatrix!AX17+'Map and Results'!$G$70+'Map and Results'!$G35)*(TowerDistanceMatrix!AX17+'Map and Results'!$G$70-'Map and Results'!$G35)*(TowerDistanceMatrix!AX17-'Map and Results'!$G$70+'Map and Results'!$G35)*(TowerDistanceMatrix!AX17+'Map and Results'!$G$70+'Map and Results'!$G35))))</f>
        <v>0</v>
      </c>
      <c r="AY18" s="26">
        <f ca="1">IF(TowerDistanceMatrix!AY17&lt;=ABS('Map and Results'!$G$71-'Map and Results'!$G35),MIN('Map and Results'!$H$71,'Map and Results'!$H35),IF(TowerDistanceMatrix!AY17&gt;=('Map and Results'!$G35+'Map and Results'!$G$71),0,'Map and Results'!$G$71^2*ACOS((TowerDistanceMatrix!AY17^2+'Map and Results'!$G$71^2-'Map and Results'!$G35^2)/(2*TowerDistanceMatrix!AY17*'Map and Results'!$G$71))+'Map and Results'!$G35^2*ACOS((TowerDistanceMatrix!AY17^2-'Map and Results'!$G$71^2+'Map and Results'!$G35^2)/(2*TowerDistanceMatrix!AY17*'Map and Results'!$G35))-0.5*SQRT((-TowerDistanceMatrix!AY17+'Map and Results'!$G$71+'Map and Results'!$G35)*(TowerDistanceMatrix!AY17+'Map and Results'!$G$71-'Map and Results'!$G35)*(TowerDistanceMatrix!AY17-'Map and Results'!$G$71+'Map and Results'!$G35)*(TowerDistanceMatrix!AY17+'Map and Results'!$G$71+'Map and Results'!$G35))))</f>
        <v>0</v>
      </c>
      <c r="AZ18" s="26">
        <f ca="1">IF(TowerDistanceMatrix!AZ17&lt;=ABS('Map and Results'!$G$72-'Map and Results'!$G35),MIN('Map and Results'!$H$72,'Map and Results'!$H35),IF(TowerDistanceMatrix!AZ17&gt;=('Map and Results'!$G35+'Map and Results'!$G$72),0,'Map and Results'!$G$72^2*ACOS((TowerDistanceMatrix!AZ17^2+'Map and Results'!$G$72^2-'Map and Results'!$G35^2)/(2*TowerDistanceMatrix!AZ17*'Map and Results'!$G$72))+'Map and Results'!$G35^2*ACOS((TowerDistanceMatrix!AZ17^2-'Map and Results'!$G$72^2+'Map and Results'!$G35^2)/(2*TowerDistanceMatrix!AZ17*'Map and Results'!$G35))-0.5*SQRT((-TowerDistanceMatrix!AZ17+'Map and Results'!$G$72+'Map and Results'!$G35)*(TowerDistanceMatrix!AZ17+'Map and Results'!$G$72-'Map and Results'!$G35)*(TowerDistanceMatrix!AZ17-'Map and Results'!$G$72+'Map and Results'!$G35)*(TowerDistanceMatrix!AZ17+'Map and Results'!$G$72+'Map and Results'!$G35))))</f>
        <v>0</v>
      </c>
      <c r="BA18" s="26"/>
      <c r="BB18" s="26"/>
      <c r="BC18">
        <f ca="1">IF('Map and Results'!B35=0,0,SUM(C18:AZ18))-BE18</f>
        <v>1429.4987406540386</v>
      </c>
      <c r="BD18">
        <v>13</v>
      </c>
      <c r="BE18">
        <f t="shared" ca="1" si="0"/>
        <v>2827.4333882308138</v>
      </c>
      <c r="BG18">
        <f t="shared" ca="1" si="1"/>
        <v>28.274333882308138</v>
      </c>
      <c r="BH18">
        <f t="shared" ca="1" si="2"/>
        <v>565.48667764616278</v>
      </c>
      <c r="BJ18">
        <f ca="1">IF('Map and Results'!B35=0,0,IF((SUM(C18:AZ18)-BE18)&gt;BH18,$BJ$3,0))</f>
        <v>10000000000</v>
      </c>
    </row>
    <row r="19" spans="1:62" ht="15">
      <c r="A19" s="96"/>
      <c r="B19" s="7">
        <v>14</v>
      </c>
      <c r="C19" s="4">
        <f ca="1">IF(TowerDistanceMatrix!C18&lt;=ABS('Map and Results'!$G$23-'Map and Results'!G36),MIN('Map and Results'!H36,'Map and Results'!H34),IF(TowerDistanceMatrix!C18&gt;=('Map and Results'!$G$23+'Map and Results'!G36),0,'Map and Results'!$G$23^2*ACOS((TowerDistanceMatrix!C18^2+'Map and Results'!$G$23^2-'Map and Results'!G36^2)/(2*TowerDistanceMatrix!C18*'Map and Results'!$G$23))+'Map and Results'!G36^2*ACOS((TowerDistanceMatrix!C18^2-'Map and Results'!$G$23^2+'Map and Results'!G36^2)/(2*TowerDistanceMatrix!C18*'Map and Results'!G36))-0.5*SQRT((-TowerDistanceMatrix!C18+'Map and Results'!$G$23+'Map and Results'!G36)*(TowerDistanceMatrix!C18+'Map and Results'!$G$23-'Map and Results'!G36)*(TowerDistanceMatrix!C18-'Map and Results'!$G$23+'Map and Results'!G36)*(TowerDistanceMatrix!C18+'Map and Results'!$G$23+'Map and Results'!G36))))</f>
        <v>0</v>
      </c>
      <c r="D19">
        <f ca="1">IF(TowerDistanceMatrix!D18&lt;=ABS('Map and Results'!$G$24-'Map and Results'!G36),MIN('Map and Results'!$H$24,'Map and Results'!H36),IF(TowerDistanceMatrix!D18&gt;=('Map and Results'!G36+'Map and Results'!$G$24),0,'Map and Results'!$G$24^2*ACOS((TowerDistanceMatrix!D18^2+'Map and Results'!$G$24^2-'Map and Results'!G36^2)/(2*TowerDistanceMatrix!D18*'Map and Results'!$G$24))+'Map and Results'!G36^2*ACOS((TowerDistanceMatrix!D18^2-'Map and Results'!$G$24^2+'Map and Results'!G36^2)/(2*TowerDistanceMatrix!D18*'Map and Results'!G36))-0.5*SQRT((-TowerDistanceMatrix!D18+'Map and Results'!$G$24+'Map and Results'!G36)*(TowerDistanceMatrix!D18+'Map and Results'!$G$24-'Map and Results'!G36)*(TowerDistanceMatrix!D18-'Map and Results'!$G$24+'Map and Results'!G36)*(TowerDistanceMatrix!D18+'Map and Results'!$G$24+'Map and Results'!G36))))</f>
        <v>0</v>
      </c>
      <c r="E19">
        <f ca="1">IF(TowerDistanceMatrix!E18&lt;=ABS('Map and Results'!$G$25-'Map and Results'!G36),MIN('Map and Results'!$H$25,'Map and Results'!H36),IF(TowerDistanceMatrix!E18&gt;=('Map and Results'!G36+'Map and Results'!$G$25),0,'Map and Results'!$G$25^2*ACOS((TowerDistanceMatrix!E18^2+'Map and Results'!$G$25^2-'Map and Results'!G36^2)/(2*TowerDistanceMatrix!E18*'Map and Results'!$G$25))+'Map and Results'!G36^2*ACOS((TowerDistanceMatrix!E18^2-'Map and Results'!$G$25^2+'Map and Results'!G36^2)/(2*TowerDistanceMatrix!E18*'Map and Results'!G36))-0.5*SQRT((-TowerDistanceMatrix!E18+'Map and Results'!$G$25+'Map and Results'!G36)*(TowerDistanceMatrix!E18+'Map and Results'!$G$25-'Map and Results'!G36)*(TowerDistanceMatrix!E18-'Map and Results'!$G$25+'Map and Results'!G36)*(TowerDistanceMatrix!E18+'Map and Results'!$G$25+'Map and Results'!G36))))</f>
        <v>0</v>
      </c>
      <c r="F19">
        <f ca="1">IF(TowerDistanceMatrix!F18&lt;=ABS('Map and Results'!$G$26-'Map and Results'!$G36),MIN('Map and Results'!$H$26,'Map and Results'!$H36),IF(TowerDistanceMatrix!F18&gt;=('Map and Results'!$G36+'Map and Results'!$G$26),0,'Map and Results'!$G$26^2*ACOS((TowerDistanceMatrix!F18^2+'Map and Results'!$G$26^2-'Map and Results'!$G36^2)/(2*TowerDistanceMatrix!F18*'Map and Results'!$G$26))+'Map and Results'!$G36^2*ACOS((TowerDistanceMatrix!F18^2-'Map and Results'!$G$26^2+'Map and Results'!$G36^2)/(2*TowerDistanceMatrix!F18*'Map and Results'!$G36))-0.5*SQRT((-TowerDistanceMatrix!F18+'Map and Results'!$G$26+'Map and Results'!$G36)*(TowerDistanceMatrix!F18+'Map and Results'!$G$26-'Map and Results'!$G36)*(TowerDistanceMatrix!F18-'Map and Results'!$G$26+'Map and Results'!$G36)*(TowerDistanceMatrix!F18+'Map and Results'!$G$26+'Map and Results'!$G36))))</f>
        <v>0</v>
      </c>
      <c r="G19" s="26">
        <f ca="1">IF(TowerDistanceMatrix!G18&lt;=ABS('Map and Results'!$G$27-'Map and Results'!$G36),MIN('Map and Results'!$H$27,'Map and Results'!$H36),IF(TowerDistanceMatrix!G18&gt;=('Map and Results'!$G36+'Map and Results'!$G$27),0,'Map and Results'!$G$27^2*ACOS((TowerDistanceMatrix!G18^2+'Map and Results'!$G$27^2-'Map and Results'!$G36^2)/(2*TowerDistanceMatrix!G18*'Map and Results'!$G$27))+'Map and Results'!$G36^2*ACOS((TowerDistanceMatrix!G18^2-'Map and Results'!$G$27^2+'Map and Results'!$G36^2)/(2*TowerDistanceMatrix!G18*'Map and Results'!$G36))-0.5*SQRT((-TowerDistanceMatrix!G18+'Map and Results'!$G$27+'Map and Results'!$G36)*(TowerDistanceMatrix!G18+'Map and Results'!$G$27-'Map and Results'!$G36)*(TowerDistanceMatrix!G18-'Map and Results'!$G$27+'Map and Results'!$G36)*(TowerDistanceMatrix!G18+'Map and Results'!$G$27+'Map and Results'!$G36))))</f>
        <v>0</v>
      </c>
      <c r="H19" s="26">
        <f ca="1">IF(TowerDistanceMatrix!H18&lt;=ABS('Map and Results'!$G$28-'Map and Results'!$G36),MIN('Map and Results'!$H$28,'Map and Results'!$H36),IF(TowerDistanceMatrix!H18&gt;=('Map and Results'!$G36+'Map and Results'!$G$28),0,'Map and Results'!$G$28^2*ACOS((TowerDistanceMatrix!H18^2+'Map and Results'!$G$28^2-'Map and Results'!$G36^2)/(2*TowerDistanceMatrix!H18*'Map and Results'!$G$28))+'Map and Results'!$G36^2*ACOS((TowerDistanceMatrix!H18^2-'Map and Results'!$G$28^2+'Map and Results'!$G36^2)/(2*TowerDistanceMatrix!H18*'Map and Results'!$G36))-0.5*SQRT((-TowerDistanceMatrix!H18+'Map and Results'!$G$28+'Map and Results'!$G36)*(TowerDistanceMatrix!H18+'Map and Results'!$G$28-'Map and Results'!$G36)*(TowerDistanceMatrix!H18-'Map and Results'!$G$28+'Map and Results'!$G36)*(TowerDistanceMatrix!H18+'Map and Results'!$G$28+'Map and Results'!$G36))))</f>
        <v>0</v>
      </c>
      <c r="I19">
        <f ca="1">IF(TowerDistanceMatrix!I18&lt;=ABS('Map and Results'!$G$29-'Map and Results'!$G36),MIN('Map and Results'!$H$29,'Map and Results'!$H36),IF(TowerDistanceMatrix!I18&gt;=('Map and Results'!$G36+'Map and Results'!$G$29),0,'Map and Results'!$G$29^2*ACOS((TowerDistanceMatrix!I18^2+'Map and Results'!$G$29^2-'Map and Results'!$G36^2)/(2*TowerDistanceMatrix!I18*'Map and Results'!$G$29))+'Map and Results'!$G36^2*ACOS((TowerDistanceMatrix!I18^2-'Map and Results'!$G$29^2+'Map and Results'!$G36^2)/(2*TowerDistanceMatrix!I18*'Map and Results'!$G36))-0.5*SQRT((-TowerDistanceMatrix!I18+'Map and Results'!$G$29+'Map and Results'!$G36)*(TowerDistanceMatrix!I18+'Map and Results'!$G$29-'Map and Results'!$G36)*(TowerDistanceMatrix!I18-'Map and Results'!$G$29+'Map and Results'!$G36)*(TowerDistanceMatrix!I18+'Map and Results'!$G$29+'Map and Results'!$G36))))</f>
        <v>0</v>
      </c>
      <c r="J19">
        <f ca="1">IF(TowerDistanceMatrix!J18&lt;=ABS('Map and Results'!$G$30-'Map and Results'!$G36),MIN('Map and Results'!$H$30,'Map and Results'!$H36),IF(TowerDistanceMatrix!J18&gt;=('Map and Results'!$G36+'Map and Results'!$G$30),0,'Map and Results'!$G$30^2*ACOS((TowerDistanceMatrix!J18^2+'Map and Results'!$G$30^2-'Map and Results'!$G36^2)/(2*TowerDistanceMatrix!J18*'Map and Results'!$G$30))+'Map and Results'!$G36^2*ACOS((TowerDistanceMatrix!J18^2-'Map and Results'!$G$30^2+'Map and Results'!$G36^2)/(2*TowerDistanceMatrix!J18*'Map and Results'!$G36))-0.5*SQRT((-TowerDistanceMatrix!J18+'Map and Results'!$G$30+'Map and Results'!$G36)*(TowerDistanceMatrix!J18+'Map and Results'!$G$30-'Map and Results'!$G36)*(TowerDistanceMatrix!J18-'Map and Results'!$G$30+'Map and Results'!$G36)*(TowerDistanceMatrix!J18+'Map and Results'!$G$30+'Map and Results'!$G36))))</f>
        <v>0</v>
      </c>
      <c r="K19" s="26">
        <f ca="1">IF(TowerDistanceMatrix!K18&lt;=ABS('Map and Results'!$G$31-'Map and Results'!$G36),MIN('Map and Results'!$H$31,'Map and Results'!$H36),IF(TowerDistanceMatrix!K18&gt;=('Map and Results'!$G36+'Map and Results'!$G$31),0,'Map and Results'!$G$31^2*ACOS((TowerDistanceMatrix!K18^2+'Map and Results'!$G$31^2-'Map and Results'!$G36^2)/(2*TowerDistanceMatrix!K18*'Map and Results'!$G$31))+'Map and Results'!$G36^2*ACOS((TowerDistanceMatrix!K18^2-'Map and Results'!$G$31^2+'Map and Results'!$G36^2)/(2*TowerDistanceMatrix!K18*'Map and Results'!$G36))-0.5*SQRT((-TowerDistanceMatrix!K18+'Map and Results'!$G$31+'Map and Results'!$G36)*(TowerDistanceMatrix!K18+'Map and Results'!$G$31-'Map and Results'!$G36)*(TowerDistanceMatrix!K18-'Map and Results'!$G$31+'Map and Results'!$G36)*(TowerDistanceMatrix!K18+'Map and Results'!$G$31+'Map and Results'!$G36))))</f>
        <v>0</v>
      </c>
      <c r="L19" s="26">
        <f ca="1">IF(TowerDistanceMatrix!L18&lt;=ABS('Map and Results'!$G$32-'Map and Results'!$G36),MIN('Map and Results'!$H$32,'Map and Results'!$H36),IF(TowerDistanceMatrix!L18&gt;=('Map and Results'!$G36+'Map and Results'!$G$32),0,'Map and Results'!$G$32^2*ACOS((TowerDistanceMatrix!L18^2+'Map and Results'!$G$32^2-'Map and Results'!$G36^2)/(2*TowerDistanceMatrix!L18*'Map and Results'!$G$32))+'Map and Results'!$G36^2*ACOS((TowerDistanceMatrix!L18^2-'Map and Results'!$G$32^2+'Map and Results'!$G36^2)/(2*TowerDistanceMatrix!L18*'Map and Results'!$G36))-0.5*SQRT((-TowerDistanceMatrix!L18+'Map and Results'!$G$32+'Map and Results'!$G36)*(TowerDistanceMatrix!L18+'Map and Results'!$G$32-'Map and Results'!$G36)*(TowerDistanceMatrix!L18-'Map and Results'!$G$32+'Map and Results'!$G36)*(TowerDistanceMatrix!L18+'Map and Results'!$G$32+'Map and Results'!$G36))))</f>
        <v>0</v>
      </c>
      <c r="M19" s="26">
        <f ca="1">IF(TowerDistanceMatrix!M18&lt;=ABS('Map and Results'!$G$33-'Map and Results'!$G36),MIN('Map and Results'!$H$33,'Map and Results'!$H36),IF(TowerDistanceMatrix!M18&gt;=('Map and Results'!$G36+'Map and Results'!$G$33),0,'Map and Results'!$G$33^2*ACOS((TowerDistanceMatrix!M18^2+'Map and Results'!$G$33^2-'Map and Results'!$G36^2)/(2*TowerDistanceMatrix!M18*'Map and Results'!$G$33))+'Map and Results'!$G36^2*ACOS((TowerDistanceMatrix!M18^2-'Map and Results'!$G$33^2+'Map and Results'!$G36^2)/(2*TowerDistanceMatrix!M18*'Map and Results'!$G36))-0.5*SQRT((-TowerDistanceMatrix!M18+'Map and Results'!$G$33+'Map and Results'!$G36)*(TowerDistanceMatrix!M18+'Map and Results'!$G$33-'Map and Results'!$G36)*(TowerDistanceMatrix!M18-'Map and Results'!$G$33+'Map and Results'!$G36)*(TowerDistanceMatrix!M18+'Map and Results'!$G$33+'Map and Results'!$G36))))</f>
        <v>0</v>
      </c>
      <c r="N19" s="26">
        <f ca="1">IF(TowerDistanceMatrix!N18&lt;=ABS('Map and Results'!$G$34-'Map and Results'!$G36),MIN('Map and Results'!$H$34,'Map and Results'!$H36),IF(TowerDistanceMatrix!N18&gt;=('Map and Results'!$G36+'Map and Results'!$G$34),0,'Map and Results'!$G$34^2*ACOS((TowerDistanceMatrix!N18^2+'Map and Results'!$G$34^2-'Map and Results'!$G36^2)/(2*TowerDistanceMatrix!N18*'Map and Results'!$G$34))+'Map and Results'!$G36^2*ACOS((TowerDistanceMatrix!N18^2-'Map and Results'!$G$34^2+'Map and Results'!$G36^2)/(2*TowerDistanceMatrix!N18*'Map and Results'!$G36))-0.5*SQRT((-TowerDistanceMatrix!N18+'Map and Results'!$G$34+'Map and Results'!$G36)*(TowerDistanceMatrix!N18+'Map and Results'!$G$34-'Map and Results'!$G36)*(TowerDistanceMatrix!N18-'Map and Results'!$G$34+'Map and Results'!$G36)*(TowerDistanceMatrix!N18+'Map and Results'!$G$34+'Map and Results'!$G36))))</f>
        <v>68.531361835218036</v>
      </c>
      <c r="O19" s="26">
        <f ca="1">IF(TowerDistanceMatrix!O18&lt;=ABS('Map and Results'!$G$35-'Map and Results'!$G36),MIN('Map and Results'!$H$35,'Map and Results'!$H36),IF(TowerDistanceMatrix!O18&gt;=('Map and Results'!$G36+'Map and Results'!$G$35),0,'Map and Results'!$G$35^2*ACOS((TowerDistanceMatrix!O18^2+'Map and Results'!$G$35^2-'Map and Results'!$G36^2)/(2*TowerDistanceMatrix!O18*'Map and Results'!$G$35))+'Map and Results'!$G36^2*ACOS((TowerDistanceMatrix!O18^2-'Map and Results'!$G$35^2+'Map and Results'!$G36^2)/(2*TowerDistanceMatrix!O18*'Map and Results'!$G36))-0.5*SQRT((-TowerDistanceMatrix!O18+'Map and Results'!$G$35+'Map and Results'!$G36)*(TowerDistanceMatrix!O18+'Map and Results'!$G$35-'Map and Results'!$G36)*(TowerDistanceMatrix!O18-'Map and Results'!$G$35+'Map and Results'!$G36)*(TowerDistanceMatrix!O18+'Map and Results'!$G$35+'Map and Results'!$G36))))</f>
        <v>261.45198922060194</v>
      </c>
      <c r="P19" s="26">
        <f ca="1">IF(TowerDistanceMatrix!P18&lt;=ABS('Map and Results'!$G$36-'Map and Results'!$G36),MIN('Map and Results'!$H$36,'Map and Results'!$H36),IF(TowerDistanceMatrix!P18&gt;=('Map and Results'!$G36+'Map and Results'!$G$36),0,'Map and Results'!$G$36^2*ACOS((TowerDistanceMatrix!P18^2+'Map and Results'!$G$36^2-'Map and Results'!$G36^2)/(2*TowerDistanceMatrix!P18*'Map and Results'!$G$36))+'Map and Results'!$G36^2*ACOS((TowerDistanceMatrix!P18^2-'Map and Results'!$G$36^2+'Map and Results'!$G36^2)/(2*TowerDistanceMatrix!P18*'Map and Results'!$G36))-0.5*SQRT((-TowerDistanceMatrix!P18+'Map and Results'!$G$36+'Map and Results'!$G36)*(TowerDistanceMatrix!P18+'Map and Results'!$G$36-'Map and Results'!$G36)*(TowerDistanceMatrix!P18-'Map and Results'!$G$36+'Map and Results'!$G36)*(TowerDistanceMatrix!P18+'Map and Results'!$G$36+'Map and Results'!$G36))))</f>
        <v>1256.6370614359173</v>
      </c>
      <c r="Q19" s="26">
        <f ca="1">IF(TowerDistanceMatrix!Q18&lt;=ABS('Map and Results'!$G$37-'Map and Results'!$G36),MIN('Map and Results'!$H$37,'Map and Results'!$H36),IF(TowerDistanceMatrix!Q18&gt;=('Map and Results'!$G36+'Map and Results'!$G$37),0,'Map and Results'!$G$37^2*ACOS((TowerDistanceMatrix!Q18^2+'Map and Results'!$G$37^2-'Map and Results'!$G36^2)/(2*TowerDistanceMatrix!Q18*'Map and Results'!$G$37))+'Map and Results'!$G36^2*ACOS((TowerDistanceMatrix!Q18^2-'Map and Results'!$G$37^2+'Map and Results'!$G36^2)/(2*TowerDistanceMatrix!Q18*'Map and Results'!$G36))-0.5*SQRT((-TowerDistanceMatrix!Q18+'Map and Results'!$G$37+'Map and Results'!$G36)*(TowerDistanceMatrix!Q18+'Map and Results'!$G$37-'Map and Results'!$G36)*(TowerDistanceMatrix!Q18-'Map and Results'!$G$37+'Map and Results'!$G36)*(TowerDistanceMatrix!Q18+'Map and Results'!$G$37+'Map and Results'!$G36))))</f>
        <v>0</v>
      </c>
      <c r="R19" s="26">
        <f ca="1">IF(TowerDistanceMatrix!R18&lt;=ABS('Map and Results'!$G$38-'Map and Results'!$G36),MIN('Map and Results'!$H$38,'Map and Results'!$H36),IF(TowerDistanceMatrix!R18&gt;=('Map and Results'!$G36+'Map and Results'!$G$38),0,'Map and Results'!$G$38^2*ACOS((TowerDistanceMatrix!R18^2+'Map and Results'!$G$38^2-'Map and Results'!$G36^2)/(2*TowerDistanceMatrix!R18*'Map and Results'!$G$38))+'Map and Results'!$G36^2*ACOS((TowerDistanceMatrix!R18^2-'Map and Results'!$G$38^2+'Map and Results'!$G36^2)/(2*TowerDistanceMatrix!R18*'Map and Results'!$G36))-0.5*SQRT((-TowerDistanceMatrix!R18+'Map and Results'!$G$38+'Map and Results'!$G36)*(TowerDistanceMatrix!R18+'Map and Results'!$G$38-'Map and Results'!$G36)*(TowerDistanceMatrix!R18-'Map and Results'!$G$38+'Map and Results'!$G36)*(TowerDistanceMatrix!R18+'Map and Results'!$G$38+'Map and Results'!$G36))))</f>
        <v>0</v>
      </c>
      <c r="S19" s="26">
        <f ca="1">IF(TowerDistanceMatrix!S18&lt;=ABS('Map and Results'!$G$39-'Map and Results'!$G36),MIN('Map and Results'!$H$39,'Map and Results'!$H36),IF(TowerDistanceMatrix!S18&gt;=('Map and Results'!$G36+'Map and Results'!$G$39),0,'Map and Results'!$G$39^2*ACOS((TowerDistanceMatrix!S18^2+'Map and Results'!$G$39^2-'Map and Results'!$G36^2)/(2*TowerDistanceMatrix!S18*'Map and Results'!$G$39))+'Map and Results'!$G36^2*ACOS((TowerDistanceMatrix!S18^2-'Map and Results'!$G$39^2+'Map and Results'!$G36^2)/(2*TowerDistanceMatrix!S18*'Map and Results'!$G36))-0.5*SQRT((-TowerDistanceMatrix!S18+'Map and Results'!$G$39+'Map and Results'!$G36)*(TowerDistanceMatrix!S18+'Map and Results'!$G$39-'Map and Results'!$G36)*(TowerDistanceMatrix!S18-'Map and Results'!$G$39+'Map and Results'!$G36)*(TowerDistanceMatrix!S18+'Map and Results'!$G$39+'Map and Results'!$G36))))</f>
        <v>0</v>
      </c>
      <c r="T19" s="26">
        <f ca="1">IF(TowerDistanceMatrix!T18&lt;=ABS('Map and Results'!$G$40-'Map and Results'!$G36),MIN('Map and Results'!$H$40,'Map and Results'!$H36),IF(TowerDistanceMatrix!T18&gt;=('Map and Results'!$G36+'Map and Results'!$G$40),0,'Map and Results'!$G$40^2*ACOS((TowerDistanceMatrix!T18^2+'Map and Results'!$G$40^2-'Map and Results'!$G36^2)/(2*TowerDistanceMatrix!T18*'Map and Results'!$G$40))+'Map and Results'!$G36^2*ACOS((TowerDistanceMatrix!T18^2-'Map and Results'!$G$40^2+'Map and Results'!$G36^2)/(2*TowerDistanceMatrix!T18*'Map and Results'!$G36))-0.5*SQRT((-TowerDistanceMatrix!T18+'Map and Results'!$G$40+'Map and Results'!$G36)*(TowerDistanceMatrix!T18+'Map and Results'!$G$40-'Map and Results'!$G36)*(TowerDistanceMatrix!T18-'Map and Results'!$G$40+'Map and Results'!$G36)*(TowerDistanceMatrix!T18+'Map and Results'!$G$40+'Map and Results'!$G36))))</f>
        <v>0</v>
      </c>
      <c r="U19" s="26">
        <f ca="1">IF(TowerDistanceMatrix!U18&lt;=ABS('Map and Results'!$G$41-'Map and Results'!$G36),MIN('Map and Results'!$H$41,'Map and Results'!$H36),IF(TowerDistanceMatrix!U18&gt;=('Map and Results'!$G36+'Map and Results'!$G$41),0,'Map and Results'!$G$41^2*ACOS((TowerDistanceMatrix!U18^2+'Map and Results'!$G$41^2-'Map and Results'!$G36^2)/(2*TowerDistanceMatrix!U18*'Map and Results'!$G$41))+'Map and Results'!$G36^2*ACOS((TowerDistanceMatrix!U18^2-'Map and Results'!$G$41^2+'Map and Results'!$G36^2)/(2*TowerDistanceMatrix!U18*'Map and Results'!$G36))-0.5*SQRT((-TowerDistanceMatrix!U18+'Map and Results'!$G$41+'Map and Results'!$G36)*(TowerDistanceMatrix!U18+'Map and Results'!$G$41-'Map and Results'!$G36)*(TowerDistanceMatrix!U18-'Map and Results'!$G$41+'Map and Results'!$G36)*(TowerDistanceMatrix!U18+'Map and Results'!$G$41+'Map and Results'!$G36))))</f>
        <v>0</v>
      </c>
      <c r="V19" s="26">
        <f ca="1">IF(TowerDistanceMatrix!V18&lt;=ABS('Map and Results'!$G$42-'Map and Results'!$G36),MIN('Map and Results'!$H$42,'Map and Results'!$H36),IF(TowerDistanceMatrix!V18&gt;=('Map and Results'!$G36+'Map and Results'!$G$42),0,'Map and Results'!$G$42^2*ACOS((TowerDistanceMatrix!V18^2+'Map and Results'!$G$42^2-'Map and Results'!$G36^2)/(2*TowerDistanceMatrix!V18*'Map and Results'!$G$42))+'Map and Results'!$G36^2*ACOS((TowerDistanceMatrix!V18^2-'Map and Results'!$G$42^2+'Map and Results'!$G36^2)/(2*TowerDistanceMatrix!V18*'Map and Results'!$G36))-0.5*SQRT((-TowerDistanceMatrix!V18+'Map and Results'!$G$42+'Map and Results'!$G36)*(TowerDistanceMatrix!V18+'Map and Results'!$G$42-'Map and Results'!$G36)*(TowerDistanceMatrix!V18-'Map and Results'!$G$42+'Map and Results'!$G36)*(TowerDistanceMatrix!V18+'Map and Results'!$G$42+'Map and Results'!$G36))))</f>
        <v>0</v>
      </c>
      <c r="W19" s="26">
        <f ca="1">IF(TowerDistanceMatrix!W18&lt;=ABS('Map and Results'!$G$43-'Map and Results'!$G36),MIN('Map and Results'!$H$43,'Map and Results'!$H36),IF(TowerDistanceMatrix!W18&gt;=('Map and Results'!$G36+'Map and Results'!$G$43),0,'Map and Results'!$G$43^2*ACOS((TowerDistanceMatrix!W18^2+'Map and Results'!$G$43^2-'Map and Results'!$G36^2)/(2*TowerDistanceMatrix!W18*'Map and Results'!$G$43))+'Map and Results'!$G36^2*ACOS((TowerDistanceMatrix!W18^2-'Map and Results'!$G$43^2+'Map and Results'!$G36^2)/(2*TowerDistanceMatrix!W18*'Map and Results'!$G36))-0.5*SQRT((-TowerDistanceMatrix!W18+'Map and Results'!$G$43+'Map and Results'!$G36)*(TowerDistanceMatrix!W18+'Map and Results'!$G$43-'Map and Results'!$G36)*(TowerDistanceMatrix!W18-'Map and Results'!$G$43+'Map and Results'!$G36)*(TowerDistanceMatrix!W18+'Map and Results'!$G$43+'Map and Results'!$G36))))</f>
        <v>0</v>
      </c>
      <c r="X19" s="26">
        <f ca="1">IF(TowerDistanceMatrix!X18&lt;=ABS('Map and Results'!$G$44-'Map and Results'!$G36),MIN('Map and Results'!$H$44,'Map and Results'!$H36),IF(TowerDistanceMatrix!X18&gt;=('Map and Results'!$G36+'Map and Results'!$G$44),0,'Map and Results'!$G$44^2*ACOS((TowerDistanceMatrix!X18^2+'Map and Results'!$G$44^2-'Map and Results'!$G36^2)/(2*TowerDistanceMatrix!X18*'Map and Results'!$G$44))+'Map and Results'!$G36^2*ACOS((TowerDistanceMatrix!X18^2-'Map and Results'!$G$44^2+'Map and Results'!$G36^2)/(2*TowerDistanceMatrix!X18*'Map and Results'!$G36))-0.5*SQRT((-TowerDistanceMatrix!X18+'Map and Results'!$G$44+'Map and Results'!$G36)*(TowerDistanceMatrix!X18+'Map and Results'!$G$44-'Map and Results'!$G36)*(TowerDistanceMatrix!X18-'Map and Results'!$G$44+'Map and Results'!$G36)*(TowerDistanceMatrix!X18+'Map and Results'!$G$44+'Map and Results'!$G36))))</f>
        <v>0</v>
      </c>
      <c r="Y19" s="26">
        <f ca="1">IF(TowerDistanceMatrix!Y18&lt;=ABS('Map and Results'!$G$45-'Map and Results'!$G36),MIN('Map and Results'!$H$45,'Map and Results'!$H36),IF(TowerDistanceMatrix!Y18&gt;=('Map and Results'!$G36+'Map and Results'!$G$45),0,'Map and Results'!$G$45^2*ACOS((TowerDistanceMatrix!Y18^2+'Map and Results'!$G$45^2-'Map and Results'!$G36^2)/(2*TowerDistanceMatrix!Y18*'Map and Results'!$G$45))+'Map and Results'!$G36^2*ACOS((TowerDistanceMatrix!Y18^2-'Map and Results'!$G$45^2+'Map and Results'!$G36^2)/(2*TowerDistanceMatrix!Y18*'Map and Results'!$G36))-0.5*SQRT((-TowerDistanceMatrix!Y18+'Map and Results'!$G$45+'Map and Results'!$G36)*(TowerDistanceMatrix!Y18+'Map and Results'!$G$45-'Map and Results'!$G36)*(TowerDistanceMatrix!Y18-'Map and Results'!$G$45+'Map and Results'!$G36)*(TowerDistanceMatrix!Y18+'Map and Results'!$G$45+'Map and Results'!$G36))))</f>
        <v>0</v>
      </c>
      <c r="Z19" s="26">
        <f ca="1">IF(TowerDistanceMatrix!Z18&lt;=ABS('Map and Results'!$G$46-'Map and Results'!$G36),MIN('Map and Results'!$H$46,'Map and Results'!$H36),IF(TowerDistanceMatrix!Z18&gt;=('Map and Results'!$G36+'Map and Results'!$G$46),0,'Map and Results'!$G$46^2*ACOS((TowerDistanceMatrix!Z18^2+'Map and Results'!$G$46^2-'Map and Results'!$G36^2)/(2*TowerDistanceMatrix!Z18*'Map and Results'!$G$46))+'Map and Results'!$G36^2*ACOS((TowerDistanceMatrix!Z18^2-'Map and Results'!$G$46^2+'Map and Results'!$G36^2)/(2*TowerDistanceMatrix!Z18*'Map and Results'!$G36))-0.5*SQRT((-TowerDistanceMatrix!Z18+'Map and Results'!$G$46+'Map and Results'!$G36)*(TowerDistanceMatrix!Z18+'Map and Results'!$G$46-'Map and Results'!$G36)*(TowerDistanceMatrix!Z18-'Map and Results'!$G$46+'Map and Results'!$G36)*(TowerDistanceMatrix!Z18+'Map and Results'!$G$46+'Map and Results'!$G36))))</f>
        <v>0</v>
      </c>
      <c r="AA19" s="26">
        <f ca="1">IF(TowerDistanceMatrix!AA18&lt;=ABS('Map and Results'!$G$47-'Map and Results'!$G36),MIN('Map and Results'!$H$47,'Map and Results'!$H36),IF(TowerDistanceMatrix!AA18&gt;=('Map and Results'!$G36+'Map and Results'!$G$47),0,'Map and Results'!$G$47^2*ACOS((TowerDistanceMatrix!AA18^2+'Map and Results'!$G$47^2-'Map and Results'!$G36^2)/(2*TowerDistanceMatrix!AA18*'Map and Results'!$G$47))+'Map and Results'!$G36^2*ACOS((TowerDistanceMatrix!AA18^2-'Map and Results'!$G$47^2+'Map and Results'!$G36^2)/(2*TowerDistanceMatrix!AA18*'Map and Results'!$G36))-0.5*SQRT((-TowerDistanceMatrix!AA18+'Map and Results'!$G$47+'Map and Results'!$G36)*(TowerDistanceMatrix!AA18+'Map and Results'!$G$47-'Map and Results'!$G36)*(TowerDistanceMatrix!AA18-'Map and Results'!$G$47+'Map and Results'!$G36)*(TowerDistanceMatrix!AA18+'Map and Results'!$G$47+'Map and Results'!$G36))))</f>
        <v>0</v>
      </c>
      <c r="AB19" s="26">
        <f ca="1">IF(TowerDistanceMatrix!AB18&lt;=ABS('Map and Results'!$G$48-'Map and Results'!$G36),MIN('Map and Results'!$H$48,'Map and Results'!$H36),IF(TowerDistanceMatrix!AB18&gt;=('Map and Results'!$G36+'Map and Results'!$G$48),0,'Map and Results'!$G$48^2*ACOS((TowerDistanceMatrix!AB18^2+'Map and Results'!$G$48^2-'Map and Results'!$G36^2)/(2*TowerDistanceMatrix!AB18*'Map and Results'!$G$48))+'Map and Results'!$G36^2*ACOS((TowerDistanceMatrix!AB18^2-'Map and Results'!$G$48^2+'Map and Results'!$G36^2)/(2*TowerDistanceMatrix!AB18*'Map and Results'!$G36))-0.5*SQRT((-TowerDistanceMatrix!AB18+'Map and Results'!$G$48+'Map and Results'!$G36)*(TowerDistanceMatrix!AB18+'Map and Results'!$G$48-'Map and Results'!$G36)*(TowerDistanceMatrix!AB18-'Map and Results'!$G$48+'Map and Results'!$G36)*(TowerDistanceMatrix!AB18+'Map and Results'!$G$48+'Map and Results'!$G36))))</f>
        <v>0</v>
      </c>
      <c r="AC19" s="26">
        <f ca="1">IF(TowerDistanceMatrix!AC18&lt;=ABS('Map and Results'!$G$49-'Map and Results'!$G36),MIN('Map and Results'!$H$49,'Map and Results'!$H36),IF(TowerDistanceMatrix!AC18&gt;=('Map and Results'!$G36+'Map and Results'!$G$49),0,'Map and Results'!$G$49^2*ACOS((TowerDistanceMatrix!AC18^2+'Map and Results'!$G$49^2-'Map and Results'!$G36^2)/(2*TowerDistanceMatrix!AC18*'Map and Results'!$G$49))+'Map and Results'!$G36^2*ACOS((TowerDistanceMatrix!AC18^2-'Map and Results'!$G$49^2+'Map and Results'!$G36^2)/(2*TowerDistanceMatrix!AC18*'Map and Results'!$G36))-0.5*SQRT((-TowerDistanceMatrix!AC18+'Map and Results'!$G$49+'Map and Results'!$G36)*(TowerDistanceMatrix!AC18+'Map and Results'!$G$49-'Map and Results'!$G36)*(TowerDistanceMatrix!AC18-'Map and Results'!$G$49+'Map and Results'!$G36)*(TowerDistanceMatrix!AC18+'Map and Results'!$G$49+'Map and Results'!$G36))))</f>
        <v>0</v>
      </c>
      <c r="AD19" s="26">
        <f ca="1">IF(TowerDistanceMatrix!AD18&lt;=ABS('Map and Results'!$G$50-'Map and Results'!$G36),MIN('Map and Results'!$H$50,'Map and Results'!$H36),IF(TowerDistanceMatrix!AD18&gt;=('Map and Results'!$G36+'Map and Results'!$G$50),0,'Map and Results'!$G$50^2*ACOS((TowerDistanceMatrix!AD18^2+'Map and Results'!$G$50^2-'Map and Results'!$G36^2)/(2*TowerDistanceMatrix!AD18*'Map and Results'!$G$50))+'Map and Results'!$G36^2*ACOS((TowerDistanceMatrix!AD18^2-'Map and Results'!$G$50^2+'Map and Results'!$G36^2)/(2*TowerDistanceMatrix!AD18*'Map and Results'!$G36))-0.5*SQRT((-TowerDistanceMatrix!AD18+'Map and Results'!$G$50+'Map and Results'!$G36)*(TowerDistanceMatrix!AD18+'Map and Results'!$G$50-'Map and Results'!$G36)*(TowerDistanceMatrix!AD18-'Map and Results'!$G$50+'Map and Results'!$G36)*(TowerDistanceMatrix!AD18+'Map and Results'!$G$50+'Map and Results'!$G36))))</f>
        <v>0</v>
      </c>
      <c r="AE19" s="26">
        <f ca="1">IF(TowerDistanceMatrix!AE18&lt;=ABS('Map and Results'!$G$51-'Map and Results'!$G36),MIN('Map and Results'!$H$51,'Map and Results'!$H36),IF(TowerDistanceMatrix!AE18&gt;=('Map and Results'!$G36+'Map and Results'!$G$51),0,'Map and Results'!$G$51^2*ACOS((TowerDistanceMatrix!AE18^2+'Map and Results'!$G$51^2-'Map and Results'!$G36^2)/(2*TowerDistanceMatrix!AE18*'Map and Results'!$G$51))+'Map and Results'!$G36^2*ACOS((TowerDistanceMatrix!AE18^2-'Map and Results'!$G$51^2+'Map and Results'!$G36^2)/(2*TowerDistanceMatrix!AE18*'Map and Results'!$G36))-0.5*SQRT((-TowerDistanceMatrix!AE18+'Map and Results'!$G$51+'Map and Results'!$G36)*(TowerDistanceMatrix!AE18+'Map and Results'!$G$51-'Map and Results'!$G36)*(TowerDistanceMatrix!AE18-'Map and Results'!$G$51+'Map and Results'!$G36)*(TowerDistanceMatrix!AE18+'Map and Results'!$G$51+'Map and Results'!$G36))))</f>
        <v>0</v>
      </c>
      <c r="AF19" s="26">
        <f ca="1">IF(TowerDistanceMatrix!AF18&lt;=ABS('Map and Results'!$G$52-'Map and Results'!$G36),MIN('Map and Results'!$H$52,'Map and Results'!$H36),IF(TowerDistanceMatrix!AF18&gt;=('Map and Results'!$G36+'Map and Results'!$G$52),0,'Map and Results'!$G$52^2*ACOS((TowerDistanceMatrix!AF18^2+'Map and Results'!$G$52^2-'Map and Results'!$G36^2)/(2*TowerDistanceMatrix!AF18*'Map and Results'!$G$52))+'Map and Results'!$G36^2*ACOS((TowerDistanceMatrix!AF18^2-'Map and Results'!$G$52^2+'Map and Results'!$G36^2)/(2*TowerDistanceMatrix!AF18*'Map and Results'!$G36))-0.5*SQRT((-TowerDistanceMatrix!AF18+'Map and Results'!$G$52+'Map and Results'!$G36)*(TowerDistanceMatrix!AF18+'Map and Results'!$G$52-'Map and Results'!$G36)*(TowerDistanceMatrix!AF18-'Map and Results'!$G$52+'Map and Results'!$G36)*(TowerDistanceMatrix!AF18+'Map and Results'!$G$52+'Map and Results'!$G36))))</f>
        <v>0</v>
      </c>
      <c r="AG19" s="26">
        <f ca="1">IF(TowerDistanceMatrix!AG18&lt;=ABS('Map and Results'!$G$53-'Map and Results'!$G36),MIN('Map and Results'!$H$53,'Map and Results'!$H36),IF(TowerDistanceMatrix!AG18&gt;=('Map and Results'!$G36+'Map and Results'!$G$53),0,'Map and Results'!$G$53^2*ACOS((TowerDistanceMatrix!AG18^2+'Map and Results'!$G$53^2-'Map and Results'!$G36^2)/(2*TowerDistanceMatrix!AG18*'Map and Results'!$G$53))+'Map and Results'!$G36^2*ACOS((TowerDistanceMatrix!AG18^2-'Map and Results'!$G$53^2+'Map and Results'!$G36^2)/(2*TowerDistanceMatrix!AG18*'Map and Results'!$G36))-0.5*SQRT((-TowerDistanceMatrix!AG18+'Map and Results'!$G$53+'Map and Results'!$G36)*(TowerDistanceMatrix!AG18+'Map and Results'!$G$53-'Map and Results'!$G36)*(TowerDistanceMatrix!AG18-'Map and Results'!$G$53+'Map and Results'!$G36)*(TowerDistanceMatrix!AG18+'Map and Results'!$G$53+'Map and Results'!$G36))))</f>
        <v>0</v>
      </c>
      <c r="AH19" s="26">
        <f ca="1">IF(TowerDistanceMatrix!AH18&lt;=ABS('Map and Results'!$G$54-'Map and Results'!$G36),MIN('Map and Results'!$H$54,'Map and Results'!$H36),IF(TowerDistanceMatrix!AH18&gt;=('Map and Results'!$G36+'Map and Results'!$G$54),0,'Map and Results'!$G$54^2*ACOS((TowerDistanceMatrix!AH18^2+'Map and Results'!$G$54^2-'Map and Results'!$G36^2)/(2*TowerDistanceMatrix!AH18*'Map and Results'!$G$54))+'Map and Results'!$G36^2*ACOS((TowerDistanceMatrix!AH18^2-'Map and Results'!$G$54^2+'Map and Results'!$G36^2)/(2*TowerDistanceMatrix!AH18*'Map and Results'!$G36))-0.5*SQRT((-TowerDistanceMatrix!AH18+'Map and Results'!$G$54+'Map and Results'!$G36)*(TowerDistanceMatrix!AH18+'Map and Results'!$G$54-'Map and Results'!$G36)*(TowerDistanceMatrix!AH18-'Map and Results'!$G$54+'Map and Results'!$G36)*(TowerDistanceMatrix!AH18+'Map and Results'!$G$54+'Map and Results'!$G36))))</f>
        <v>0</v>
      </c>
      <c r="AI19" s="26">
        <f ca="1">IF(TowerDistanceMatrix!AI18&lt;=ABS('Map and Results'!$G$55-'Map and Results'!$G36),MIN('Map and Results'!$H$55,'Map and Results'!$H36),IF(TowerDistanceMatrix!AI18&gt;=('Map and Results'!$G36+'Map and Results'!$G$55),0,'Map and Results'!$G$55^2*ACOS((TowerDistanceMatrix!AI18^2+'Map and Results'!$G$55^2-'Map and Results'!$G36^2)/(2*TowerDistanceMatrix!AI18*'Map and Results'!$G$55))+'Map and Results'!$G36^2*ACOS((TowerDistanceMatrix!AI18^2-'Map and Results'!$G$55^2+'Map and Results'!$G36^2)/(2*TowerDistanceMatrix!AI18*'Map and Results'!$G36))-0.5*SQRT((-TowerDistanceMatrix!AI18+'Map and Results'!$G$55+'Map and Results'!$G36)*(TowerDistanceMatrix!AI18+'Map and Results'!$G$55-'Map and Results'!$G36)*(TowerDistanceMatrix!AI18-'Map and Results'!$G$55+'Map and Results'!$G36)*(TowerDistanceMatrix!AI18+'Map and Results'!$G$55+'Map and Results'!$G36))))</f>
        <v>0</v>
      </c>
      <c r="AJ19" s="26">
        <f ca="1">IF(TowerDistanceMatrix!AJ18&lt;=ABS('Map and Results'!$G$56-'Map and Results'!$G36),MIN('Map and Results'!$H$56,'Map and Results'!$H36),IF(TowerDistanceMatrix!AJ18&gt;=('Map and Results'!$G36+'Map and Results'!$G$56),0,'Map and Results'!$G$56^2*ACOS((TowerDistanceMatrix!AJ18^2+'Map and Results'!$G$56^2-'Map and Results'!$G36^2)/(2*TowerDistanceMatrix!AJ18*'Map and Results'!$G$56))+'Map and Results'!$G36^2*ACOS((TowerDistanceMatrix!AJ18^2-'Map and Results'!$G$56^2+'Map and Results'!$G36^2)/(2*TowerDistanceMatrix!AJ18*'Map and Results'!$G36))-0.5*SQRT((-TowerDistanceMatrix!AJ18+'Map and Results'!$G$56+'Map and Results'!$G36)*(TowerDistanceMatrix!AJ18+'Map and Results'!$G$56-'Map and Results'!$G36)*(TowerDistanceMatrix!AJ18-'Map and Results'!$G$56+'Map and Results'!$G36)*(TowerDistanceMatrix!AJ18+'Map and Results'!$G$56+'Map and Results'!$G36))))</f>
        <v>0</v>
      </c>
      <c r="AK19" s="26">
        <f ca="1">IF(TowerDistanceMatrix!AK18&lt;=ABS('Map and Results'!$G$57-'Map and Results'!$G36),MIN('Map and Results'!$H$57,'Map and Results'!$H36),IF(TowerDistanceMatrix!AK18&gt;=('Map and Results'!$G36+'Map and Results'!$G$57),0,'Map and Results'!$G$57^2*ACOS((TowerDistanceMatrix!AK18^2+'Map and Results'!$G$57^2-'Map and Results'!$G36^2)/(2*TowerDistanceMatrix!AK18*'Map and Results'!$G$57))+'Map and Results'!$G36^2*ACOS((TowerDistanceMatrix!AK18^2-'Map and Results'!$G$57^2+'Map and Results'!$G36^2)/(2*TowerDistanceMatrix!AK18*'Map and Results'!$G36))-0.5*SQRT((-TowerDistanceMatrix!AK18+'Map and Results'!$G$57+'Map and Results'!$G36)*(TowerDistanceMatrix!AK18+'Map and Results'!$G$57-'Map and Results'!$G36)*(TowerDistanceMatrix!AK18-'Map and Results'!$G$57+'Map and Results'!$G36)*(TowerDistanceMatrix!AK18+'Map and Results'!$G$57+'Map and Results'!$G36))))</f>
        <v>0</v>
      </c>
      <c r="AL19" s="26">
        <f ca="1">IF(TowerDistanceMatrix!AL18&lt;=ABS('Map and Results'!$G$58-'Map and Results'!$G36),MIN('Map and Results'!$H$58,'Map and Results'!$H36),IF(TowerDistanceMatrix!AL18&gt;=('Map and Results'!$G36+'Map and Results'!$G$58),0,'Map and Results'!$G$58^2*ACOS((TowerDistanceMatrix!AL18^2+'Map and Results'!$G$58^2-'Map and Results'!$G36^2)/(2*TowerDistanceMatrix!AL18*'Map and Results'!$G$58))+'Map and Results'!$G36^2*ACOS((TowerDistanceMatrix!AL18^2-'Map and Results'!$G$58^2+'Map and Results'!$G36^2)/(2*TowerDistanceMatrix!AL18*'Map and Results'!$G36))-0.5*SQRT((-TowerDistanceMatrix!AL18+'Map and Results'!$G$58+'Map and Results'!$G36)*(TowerDistanceMatrix!AL18+'Map and Results'!$G$58-'Map and Results'!$G36)*(TowerDistanceMatrix!AL18-'Map and Results'!$G$58+'Map and Results'!$G36)*(TowerDistanceMatrix!AL18+'Map and Results'!$G$58+'Map and Results'!$G36))))</f>
        <v>0</v>
      </c>
      <c r="AM19" s="26">
        <f ca="1">IF(TowerDistanceMatrix!AM18&lt;=ABS('Map and Results'!$G$59-'Map and Results'!$G36),MIN('Map and Results'!$H$59,'Map and Results'!$H36),IF(TowerDistanceMatrix!AM18&gt;=('Map and Results'!$G36+'Map and Results'!$G$59),0,'Map and Results'!$G$59^2*ACOS((TowerDistanceMatrix!AM18^2+'Map and Results'!$G$59^2-'Map and Results'!$G36^2)/(2*TowerDistanceMatrix!AM18*'Map and Results'!$G$59))+'Map and Results'!$G36^2*ACOS((TowerDistanceMatrix!AM18^2-'Map and Results'!$G$59^2+'Map and Results'!$G36^2)/(2*TowerDistanceMatrix!AM18*'Map and Results'!$G36))-0.5*SQRT((-TowerDistanceMatrix!AM18+'Map and Results'!$G$59+'Map and Results'!$G36)*(TowerDistanceMatrix!AM18+'Map and Results'!$G$59-'Map and Results'!$G36)*(TowerDistanceMatrix!AM18-'Map and Results'!$G$59+'Map and Results'!$G36)*(TowerDistanceMatrix!AM18+'Map and Results'!$G$59+'Map and Results'!$G36))))</f>
        <v>0</v>
      </c>
      <c r="AN19" s="26">
        <f ca="1">IF(TowerDistanceMatrix!AN18&lt;=ABS('Map and Results'!$G$60-'Map and Results'!$G36),MIN('Map and Results'!$H$60,'Map and Results'!$H36),IF(TowerDistanceMatrix!AN18&gt;=('Map and Results'!$G36+'Map and Results'!$G$60),0,'Map and Results'!$G$60^2*ACOS((TowerDistanceMatrix!AN18^2+'Map and Results'!$G$60^2-'Map and Results'!$G36^2)/(2*TowerDistanceMatrix!AN18*'Map and Results'!$G$60))+'Map and Results'!$G36^2*ACOS((TowerDistanceMatrix!AN18^2-'Map and Results'!$G$60^2+'Map and Results'!$G36^2)/(2*TowerDistanceMatrix!AN18*'Map and Results'!$G36))-0.5*SQRT((-TowerDistanceMatrix!AN18+'Map and Results'!$G$60+'Map and Results'!$G36)*(TowerDistanceMatrix!AN18+'Map and Results'!$G$60-'Map and Results'!$G36)*(TowerDistanceMatrix!AN18-'Map and Results'!$G$60+'Map and Results'!$G36)*(TowerDistanceMatrix!AN18+'Map and Results'!$G$60+'Map and Results'!$G36))))</f>
        <v>0</v>
      </c>
      <c r="AO19" s="26">
        <f ca="1">IF(TowerDistanceMatrix!AO18&lt;=ABS('Map and Results'!$G$61-'Map and Results'!$G36),MIN('Map and Results'!$H$61,'Map and Results'!$H36),IF(TowerDistanceMatrix!AO18&gt;=('Map and Results'!$G36+'Map and Results'!$G$61),0,'Map and Results'!$G$61^2*ACOS((TowerDistanceMatrix!AO18^2+'Map and Results'!$G$61^2-'Map and Results'!$G36^2)/(2*TowerDistanceMatrix!AO18*'Map and Results'!$G$61))+'Map and Results'!$G36^2*ACOS((TowerDistanceMatrix!AO18^2-'Map and Results'!$G$61^2+'Map and Results'!$G36^2)/(2*TowerDistanceMatrix!AO18*'Map and Results'!$G36))-0.5*SQRT((-TowerDistanceMatrix!AO18+'Map and Results'!$G$61+'Map and Results'!$G36)*(TowerDistanceMatrix!AO18+'Map and Results'!$G$61-'Map and Results'!$G36)*(TowerDistanceMatrix!AO18-'Map and Results'!$G$61+'Map and Results'!$G36)*(TowerDistanceMatrix!AO18+'Map and Results'!$G$61+'Map and Results'!$G36))))</f>
        <v>0</v>
      </c>
      <c r="AP19" s="26">
        <f ca="1">IF(TowerDistanceMatrix!AP18&lt;=ABS('Map and Results'!$G$62-'Map and Results'!$G36),MIN('Map and Results'!$H$62,'Map and Results'!$H36),IF(TowerDistanceMatrix!AP18&gt;=('Map and Results'!$G36+'Map and Results'!$G$62),0,'Map and Results'!$G$62^2*ACOS((TowerDistanceMatrix!AP18^2+'Map and Results'!$G$62^2-'Map and Results'!$G36^2)/(2*TowerDistanceMatrix!AP18*'Map and Results'!$G$62))+'Map and Results'!$G36^2*ACOS((TowerDistanceMatrix!AP18^2-'Map and Results'!$G$62^2+'Map and Results'!$G36^2)/(2*TowerDistanceMatrix!AP18*'Map and Results'!$G36))-0.5*SQRT((-TowerDistanceMatrix!AP18+'Map and Results'!$G$62+'Map and Results'!$G36)*(TowerDistanceMatrix!AP18+'Map and Results'!$G$62-'Map and Results'!$G36)*(TowerDistanceMatrix!AP18-'Map and Results'!$G$62+'Map and Results'!$G36)*(TowerDistanceMatrix!AP18+'Map and Results'!$G$62+'Map and Results'!$G36))))</f>
        <v>0</v>
      </c>
      <c r="AQ19" s="26">
        <f ca="1">IF(TowerDistanceMatrix!AQ18&lt;=ABS('Map and Results'!$G$63-'Map and Results'!$G36),MIN('Map and Results'!$H$63,'Map and Results'!$H36),IF(TowerDistanceMatrix!AQ18&gt;=('Map and Results'!$G36+'Map and Results'!$G$63),0,'Map and Results'!$G$63^2*ACOS((TowerDistanceMatrix!AQ18^2+'Map and Results'!$G$63^2-'Map and Results'!$G36^2)/(2*TowerDistanceMatrix!AQ18*'Map and Results'!$G$63))+'Map and Results'!$G36^2*ACOS((TowerDistanceMatrix!AQ18^2-'Map and Results'!$G$63^2+'Map and Results'!$G36^2)/(2*TowerDistanceMatrix!AQ18*'Map and Results'!$G36))-0.5*SQRT((-TowerDistanceMatrix!AQ18+'Map and Results'!$G$63+'Map and Results'!$G36)*(TowerDistanceMatrix!AQ18+'Map and Results'!$G$63-'Map and Results'!$G36)*(TowerDistanceMatrix!AQ18-'Map and Results'!$G$63+'Map and Results'!$G36)*(TowerDistanceMatrix!AQ18+'Map and Results'!$G$63+'Map and Results'!$G36))))</f>
        <v>0</v>
      </c>
      <c r="AR19" s="26">
        <f ca="1">IF(TowerDistanceMatrix!AR18&lt;=ABS('Map and Results'!$G$64-'Map and Results'!$G36),MIN('Map and Results'!$H$64,'Map and Results'!$H36),IF(TowerDistanceMatrix!AR18&gt;=('Map and Results'!$G36+'Map and Results'!$G$64),0,'Map and Results'!$G$64^2*ACOS((TowerDistanceMatrix!AR18^2+'Map and Results'!$G$64^2-'Map and Results'!$G36^2)/(2*TowerDistanceMatrix!AR18*'Map and Results'!$G$64))+'Map and Results'!$G36^2*ACOS((TowerDistanceMatrix!AR18^2-'Map and Results'!$G$64^2+'Map and Results'!$G36^2)/(2*TowerDistanceMatrix!AR18*'Map and Results'!$G36))-0.5*SQRT((-TowerDistanceMatrix!AR18+'Map and Results'!$G$64+'Map and Results'!$G36)*(TowerDistanceMatrix!AR18+'Map and Results'!$G$64-'Map and Results'!$G36)*(TowerDistanceMatrix!AR18-'Map and Results'!$G$64+'Map and Results'!$G36)*(TowerDistanceMatrix!AR18+'Map and Results'!$G$64+'Map and Results'!$G36))))</f>
        <v>0</v>
      </c>
      <c r="AS19" s="26">
        <f ca="1">IF(TowerDistanceMatrix!AS18&lt;=ABS('Map and Results'!$G$65-'Map and Results'!$G36),MIN('Map and Results'!$H$65,'Map and Results'!$H36),IF(TowerDistanceMatrix!AS18&gt;=('Map and Results'!$G36+'Map and Results'!$G$65),0,'Map and Results'!$G$65^2*ACOS((TowerDistanceMatrix!AS18^2+'Map and Results'!$G$65^2-'Map and Results'!$G36^2)/(2*TowerDistanceMatrix!AS18*'Map and Results'!$G$65))+'Map and Results'!$G36^2*ACOS((TowerDistanceMatrix!AS18^2-'Map and Results'!$G$65^2+'Map and Results'!$G36^2)/(2*TowerDistanceMatrix!AS18*'Map and Results'!$G36))-0.5*SQRT((-TowerDistanceMatrix!AS18+'Map and Results'!$G$65+'Map and Results'!$G36)*(TowerDistanceMatrix!AS18+'Map and Results'!$G$65-'Map and Results'!$G36)*(TowerDistanceMatrix!AS18-'Map and Results'!$G$65+'Map and Results'!$G36)*(TowerDistanceMatrix!AS18+'Map and Results'!$G$65+'Map and Results'!$G36))))</f>
        <v>0</v>
      </c>
      <c r="AT19" s="26">
        <f ca="1">IF(TowerDistanceMatrix!AT18&lt;=ABS('Map and Results'!$G$66-'Map and Results'!$G36),MIN('Map and Results'!$H$66,'Map and Results'!$H36),IF(TowerDistanceMatrix!AT18&gt;=('Map and Results'!$G36+'Map and Results'!$G$66),0,'Map and Results'!$G$66^2*ACOS((TowerDistanceMatrix!AT18^2+'Map and Results'!$G$66^2-'Map and Results'!$G36^2)/(2*TowerDistanceMatrix!AT18*'Map and Results'!$G$66))+'Map and Results'!$G36^2*ACOS((TowerDistanceMatrix!AT18^2-'Map and Results'!$G$66^2+'Map and Results'!$G36^2)/(2*TowerDistanceMatrix!AT18*'Map and Results'!$G36))-0.5*SQRT((-TowerDistanceMatrix!AT18+'Map and Results'!$G$66+'Map and Results'!$G36)*(TowerDistanceMatrix!AT18+'Map and Results'!$G$66-'Map and Results'!$G36)*(TowerDistanceMatrix!AT18-'Map and Results'!$G$66+'Map and Results'!$G36)*(TowerDistanceMatrix!AT18+'Map and Results'!$G$66+'Map and Results'!$G36))))</f>
        <v>0</v>
      </c>
      <c r="AU19" s="26">
        <f ca="1">IF(TowerDistanceMatrix!AU18&lt;=ABS('Map and Results'!$G$67-'Map and Results'!$G36),MIN('Map and Results'!$H$67,'Map and Results'!$H36),IF(TowerDistanceMatrix!AU18&gt;=('Map and Results'!$G36+'Map and Results'!$G$67),0,'Map and Results'!$G$67^2*ACOS((TowerDistanceMatrix!AU18^2+'Map and Results'!$G$67^2-'Map and Results'!$G36^2)/(2*TowerDistanceMatrix!AU18*'Map and Results'!$G$67))+'Map and Results'!$G36^2*ACOS((TowerDistanceMatrix!AU18^2-'Map and Results'!$G$67^2+'Map and Results'!$G36^2)/(2*TowerDistanceMatrix!AU18*'Map and Results'!$G36))-0.5*SQRT((-TowerDistanceMatrix!AU18+'Map and Results'!$G$67+'Map and Results'!$G36)*(TowerDistanceMatrix!AU18+'Map and Results'!$G$67-'Map and Results'!$G36)*(TowerDistanceMatrix!AU18-'Map and Results'!$G$67+'Map and Results'!$G36)*(TowerDistanceMatrix!AU18+'Map and Results'!$G$67+'Map and Results'!$G36))))</f>
        <v>0</v>
      </c>
      <c r="AV19" s="26">
        <f ca="1">IF(TowerDistanceMatrix!AV18&lt;=ABS('Map and Results'!$G$68-'Map and Results'!$G36),MIN('Map and Results'!$H$68,'Map and Results'!$H36),IF(TowerDistanceMatrix!AV18&gt;=('Map and Results'!$G36+'Map and Results'!$G$68),0,'Map and Results'!$G$68^2*ACOS((TowerDistanceMatrix!AV18^2+'Map and Results'!$G$68^2-'Map and Results'!$G36^2)/(2*TowerDistanceMatrix!AV18*'Map and Results'!$G$68))+'Map and Results'!$G36^2*ACOS((TowerDistanceMatrix!AV18^2-'Map and Results'!$G$68^2+'Map and Results'!$G36^2)/(2*TowerDistanceMatrix!AV18*'Map and Results'!$G36))-0.5*SQRT((-TowerDistanceMatrix!AV18+'Map and Results'!$G$68+'Map and Results'!$G36)*(TowerDistanceMatrix!AV18+'Map and Results'!$G$68-'Map and Results'!$G36)*(TowerDistanceMatrix!AV18-'Map and Results'!$G$68+'Map and Results'!$G36)*(TowerDistanceMatrix!AV18+'Map and Results'!$G$68+'Map and Results'!$G36))))</f>
        <v>0</v>
      </c>
      <c r="AW19" s="26">
        <f ca="1">IF(TowerDistanceMatrix!AW18&lt;=ABS('Map and Results'!$G$69-'Map and Results'!$G36),MIN('Map and Results'!$H$69,'Map and Results'!$H36),IF(TowerDistanceMatrix!AW18&gt;=('Map and Results'!$G36+'Map and Results'!$G$69),0,'Map and Results'!$G$69^2*ACOS((TowerDistanceMatrix!AW18^2+'Map and Results'!$G$69^2-'Map and Results'!$G36^2)/(2*TowerDistanceMatrix!AW18*'Map and Results'!$G$69))+'Map and Results'!$G36^2*ACOS((TowerDistanceMatrix!AW18^2-'Map and Results'!$G$69^2+'Map and Results'!$G36^2)/(2*TowerDistanceMatrix!AW18*'Map and Results'!$G36))-0.5*SQRT((-TowerDistanceMatrix!AW18+'Map and Results'!$G$69+'Map and Results'!$G36)*(TowerDistanceMatrix!AW18+'Map and Results'!$G$69-'Map and Results'!$G36)*(TowerDistanceMatrix!AW18-'Map and Results'!$G$69+'Map and Results'!$G36)*(TowerDistanceMatrix!AW18+'Map and Results'!$G$69+'Map and Results'!$G36))))</f>
        <v>0</v>
      </c>
      <c r="AX19" s="26">
        <f ca="1">IF(TowerDistanceMatrix!AX18&lt;=ABS('Map and Results'!$G$70-'Map and Results'!$G36),MIN('Map and Results'!$H$70,'Map and Results'!$H36),IF(TowerDistanceMatrix!AX18&gt;=('Map and Results'!$G36+'Map and Results'!$G$70),0,'Map and Results'!$G$70^2*ACOS((TowerDistanceMatrix!AX18^2+'Map and Results'!$G$70^2-'Map and Results'!$G36^2)/(2*TowerDistanceMatrix!AX18*'Map and Results'!$G$70))+'Map and Results'!$G36^2*ACOS((TowerDistanceMatrix!AX18^2-'Map and Results'!$G$70^2+'Map and Results'!$G36^2)/(2*TowerDistanceMatrix!AX18*'Map and Results'!$G36))-0.5*SQRT((-TowerDistanceMatrix!AX18+'Map and Results'!$G$70+'Map and Results'!$G36)*(TowerDistanceMatrix!AX18+'Map and Results'!$G$70-'Map and Results'!$G36)*(TowerDistanceMatrix!AX18-'Map and Results'!$G$70+'Map and Results'!$G36)*(TowerDistanceMatrix!AX18+'Map and Results'!$G$70+'Map and Results'!$G36))))</f>
        <v>0</v>
      </c>
      <c r="AY19" s="26">
        <f ca="1">IF(TowerDistanceMatrix!AY18&lt;=ABS('Map and Results'!$G$71-'Map and Results'!$G36),MIN('Map and Results'!$H$71,'Map and Results'!$H36),IF(TowerDistanceMatrix!AY18&gt;=('Map and Results'!$G36+'Map and Results'!$G$71),0,'Map and Results'!$G$71^2*ACOS((TowerDistanceMatrix!AY18^2+'Map and Results'!$G$71^2-'Map and Results'!$G36^2)/(2*TowerDistanceMatrix!AY18*'Map and Results'!$G$71))+'Map and Results'!$G36^2*ACOS((TowerDistanceMatrix!AY18^2-'Map and Results'!$G$71^2+'Map and Results'!$G36^2)/(2*TowerDistanceMatrix!AY18*'Map and Results'!$G36))-0.5*SQRT((-TowerDistanceMatrix!AY18+'Map and Results'!$G$71+'Map and Results'!$G36)*(TowerDistanceMatrix!AY18+'Map and Results'!$G$71-'Map and Results'!$G36)*(TowerDistanceMatrix!AY18-'Map and Results'!$G$71+'Map and Results'!$G36)*(TowerDistanceMatrix!AY18+'Map and Results'!$G$71+'Map and Results'!$G36))))</f>
        <v>0</v>
      </c>
      <c r="AZ19" s="26">
        <f ca="1">IF(TowerDistanceMatrix!AZ18&lt;=ABS('Map and Results'!$G$72-'Map and Results'!$G36),MIN('Map and Results'!$H$72,'Map and Results'!$H36),IF(TowerDistanceMatrix!AZ18&gt;=('Map and Results'!$G36+'Map and Results'!$G$72),0,'Map and Results'!$G$72^2*ACOS((TowerDistanceMatrix!AZ18^2+'Map and Results'!$G$72^2-'Map and Results'!$G36^2)/(2*TowerDistanceMatrix!AZ18*'Map and Results'!$G$72))+'Map and Results'!$G36^2*ACOS((TowerDistanceMatrix!AZ18^2-'Map and Results'!$G$72^2+'Map and Results'!$G36^2)/(2*TowerDistanceMatrix!AZ18*'Map and Results'!$G36))-0.5*SQRT((-TowerDistanceMatrix!AZ18+'Map and Results'!$G$72+'Map and Results'!$G36)*(TowerDistanceMatrix!AZ18+'Map and Results'!$G$72-'Map and Results'!$G36)*(TowerDistanceMatrix!AZ18-'Map and Results'!$G$72+'Map and Results'!$G36)*(TowerDistanceMatrix!AZ18+'Map and Results'!$G$72+'Map and Results'!$G36))))</f>
        <v>0</v>
      </c>
      <c r="BA19" s="26"/>
      <c r="BB19" s="26"/>
      <c r="BC19">
        <f ca="1">IF('Map and Results'!B36=0,0,SUM(C19:AZ19))-BE19</f>
        <v>329.98335105581987</v>
      </c>
      <c r="BD19">
        <v>14</v>
      </c>
      <c r="BE19">
        <f t="shared" ca="1" si="0"/>
        <v>1256.6370614359173</v>
      </c>
      <c r="BG19">
        <f t="shared" ca="1" si="1"/>
        <v>12.566370614359172</v>
      </c>
      <c r="BH19">
        <f t="shared" ca="1" si="2"/>
        <v>251.32741228718348</v>
      </c>
      <c r="BJ19">
        <f ca="1">IF('Map and Results'!B36=0,0,IF((SUM(C19:AZ19)-BE19)&gt;BH19,$BJ$3,0))</f>
        <v>10000000000</v>
      </c>
    </row>
    <row r="20" spans="1:62" ht="15">
      <c r="A20" s="96"/>
      <c r="B20" s="7">
        <v>15</v>
      </c>
      <c r="C20" s="4">
        <f ca="1">IF(TowerDistanceMatrix!C19&lt;=ABS('Map and Results'!$G$23-'Map and Results'!G37),MIN('Map and Results'!H37,'Map and Results'!H35),IF(TowerDistanceMatrix!C19&gt;=('Map and Results'!$G$23+'Map and Results'!G37),0,'Map and Results'!$G$23^2*ACOS((TowerDistanceMatrix!C19^2+'Map and Results'!$G$23^2-'Map and Results'!G37^2)/(2*TowerDistanceMatrix!C19*'Map and Results'!$G$23))+'Map and Results'!G37^2*ACOS((TowerDistanceMatrix!C19^2-'Map and Results'!$G$23^2+'Map and Results'!G37^2)/(2*TowerDistanceMatrix!C19*'Map and Results'!G37))-0.5*SQRT((-TowerDistanceMatrix!C19+'Map and Results'!$G$23+'Map and Results'!G37)*(TowerDistanceMatrix!C19+'Map and Results'!$G$23-'Map and Results'!G37)*(TowerDistanceMatrix!C19-'Map and Results'!$G$23+'Map and Results'!G37)*(TowerDistanceMatrix!C19+'Map and Results'!$G$23+'Map and Results'!G37))))</f>
        <v>4.279518287205434</v>
      </c>
      <c r="D20">
        <f ca="1">IF(TowerDistanceMatrix!D19&lt;=ABS('Map and Results'!$G$24-'Map and Results'!G37),MIN('Map and Results'!$H$24,'Map and Results'!H37),IF(TowerDistanceMatrix!D19&gt;=('Map and Results'!G37+'Map and Results'!$G$24),0,'Map and Results'!$G$24^2*ACOS((TowerDistanceMatrix!D19^2+'Map and Results'!$G$24^2-'Map and Results'!G37^2)/(2*TowerDistanceMatrix!D19*'Map and Results'!$G$24))+'Map and Results'!G37^2*ACOS((TowerDistanceMatrix!D19^2-'Map and Results'!$G$24^2+'Map and Results'!G37^2)/(2*TowerDistanceMatrix!D19*'Map and Results'!G37))-0.5*SQRT((-TowerDistanceMatrix!D19+'Map and Results'!$G$24+'Map and Results'!G37)*(TowerDistanceMatrix!D19+'Map and Results'!$G$24-'Map and Results'!G37)*(TowerDistanceMatrix!D19-'Map and Results'!$G$24+'Map and Results'!G37)*(TowerDistanceMatrix!D19+'Map and Results'!$G$24+'Map and Results'!G37))))</f>
        <v>0</v>
      </c>
      <c r="E20">
        <f ca="1">IF(TowerDistanceMatrix!E19&lt;=ABS('Map and Results'!$G$25-'Map and Results'!G37),MIN('Map and Results'!$H$25,'Map and Results'!H37),IF(TowerDistanceMatrix!E19&gt;=('Map and Results'!G37+'Map and Results'!$G$25),0,'Map and Results'!$G$25^2*ACOS((TowerDistanceMatrix!E19^2+'Map and Results'!$G$25^2-'Map and Results'!G37^2)/(2*TowerDistanceMatrix!E19*'Map and Results'!$G$25))+'Map and Results'!G37^2*ACOS((TowerDistanceMatrix!E19^2-'Map and Results'!$G$25^2+'Map and Results'!G37^2)/(2*TowerDistanceMatrix!E19*'Map and Results'!G37))-0.5*SQRT((-TowerDistanceMatrix!E19+'Map and Results'!$G$25+'Map and Results'!G37)*(TowerDistanceMatrix!E19+'Map and Results'!$G$25-'Map and Results'!G37)*(TowerDistanceMatrix!E19-'Map and Results'!$G$25+'Map and Results'!G37)*(TowerDistanceMatrix!E19+'Map and Results'!$G$25+'Map and Results'!G37))))</f>
        <v>0</v>
      </c>
      <c r="F20">
        <f ca="1">IF(TowerDistanceMatrix!F19&lt;=ABS('Map and Results'!$G$26-'Map and Results'!$G37),MIN('Map and Results'!$H$26,'Map and Results'!$H37),IF(TowerDistanceMatrix!F19&gt;=('Map and Results'!$G37+'Map and Results'!$G$26),0,'Map and Results'!$G$26^2*ACOS((TowerDistanceMatrix!F19^2+'Map and Results'!$G$26^2-'Map and Results'!$G37^2)/(2*TowerDistanceMatrix!F19*'Map and Results'!$G$26))+'Map and Results'!$G37^2*ACOS((TowerDistanceMatrix!F19^2-'Map and Results'!$G$26^2+'Map and Results'!$G37^2)/(2*TowerDistanceMatrix!F19*'Map and Results'!$G37))-0.5*SQRT((-TowerDistanceMatrix!F19+'Map and Results'!$G$26+'Map and Results'!$G37)*(TowerDistanceMatrix!F19+'Map and Results'!$G$26-'Map and Results'!$G37)*(TowerDistanceMatrix!F19-'Map and Results'!$G$26+'Map and Results'!$G37)*(TowerDistanceMatrix!F19+'Map and Results'!$G$26+'Map and Results'!$G37))))</f>
        <v>0</v>
      </c>
      <c r="G20" s="26">
        <f ca="1">IF(TowerDistanceMatrix!G19&lt;=ABS('Map and Results'!$G$27-'Map and Results'!$G37),MIN('Map and Results'!$H$27,'Map and Results'!$H37),IF(TowerDistanceMatrix!G19&gt;=('Map and Results'!$G37+'Map and Results'!$G$27),0,'Map and Results'!$G$27^2*ACOS((TowerDistanceMatrix!G19^2+'Map and Results'!$G$27^2-'Map and Results'!$G37^2)/(2*TowerDistanceMatrix!G19*'Map and Results'!$G$27))+'Map and Results'!$G37^2*ACOS((TowerDistanceMatrix!G19^2-'Map and Results'!$G$27^2+'Map and Results'!$G37^2)/(2*TowerDistanceMatrix!G19*'Map and Results'!$G37))-0.5*SQRT((-TowerDistanceMatrix!G19+'Map and Results'!$G$27+'Map and Results'!$G37)*(TowerDistanceMatrix!G19+'Map and Results'!$G$27-'Map and Results'!$G37)*(TowerDistanceMatrix!G19-'Map and Results'!$G$27+'Map and Results'!$G37)*(TowerDistanceMatrix!G19+'Map and Results'!$G$27+'Map and Results'!$G37))))</f>
        <v>0</v>
      </c>
      <c r="H20" s="26">
        <f ca="1">IF(TowerDistanceMatrix!H19&lt;=ABS('Map and Results'!$G$28-'Map and Results'!$G37),MIN('Map and Results'!$H$28,'Map and Results'!$H37),IF(TowerDistanceMatrix!H19&gt;=('Map and Results'!$G37+'Map and Results'!$G$28),0,'Map and Results'!$G$28^2*ACOS((TowerDistanceMatrix!H19^2+'Map and Results'!$G$28^2-'Map and Results'!$G37^2)/(2*TowerDistanceMatrix!H19*'Map and Results'!$G$28))+'Map and Results'!$G37^2*ACOS((TowerDistanceMatrix!H19^2-'Map and Results'!$G$28^2+'Map and Results'!$G37^2)/(2*TowerDistanceMatrix!H19*'Map and Results'!$G37))-0.5*SQRT((-TowerDistanceMatrix!H19+'Map and Results'!$G$28+'Map and Results'!$G37)*(TowerDistanceMatrix!H19+'Map and Results'!$G$28-'Map and Results'!$G37)*(TowerDistanceMatrix!H19-'Map and Results'!$G$28+'Map and Results'!$G37)*(TowerDistanceMatrix!H19+'Map and Results'!$G$28+'Map and Results'!$G37))))</f>
        <v>0</v>
      </c>
      <c r="I20">
        <f ca="1">IF(TowerDistanceMatrix!I19&lt;=ABS('Map and Results'!$G$29-'Map and Results'!$G37),MIN('Map and Results'!$H$29,'Map and Results'!$H37),IF(TowerDistanceMatrix!I19&gt;=('Map and Results'!$G37+'Map and Results'!$G$29),0,'Map and Results'!$G$29^2*ACOS((TowerDistanceMatrix!I19^2+'Map and Results'!$G$29^2-'Map and Results'!$G37^2)/(2*TowerDistanceMatrix!I19*'Map and Results'!$G$29))+'Map and Results'!$G37^2*ACOS((TowerDistanceMatrix!I19^2-'Map and Results'!$G$29^2+'Map and Results'!$G37^2)/(2*TowerDistanceMatrix!I19*'Map and Results'!$G37))-0.5*SQRT((-TowerDistanceMatrix!I19+'Map and Results'!$G$29+'Map and Results'!$G37)*(TowerDistanceMatrix!I19+'Map and Results'!$G$29-'Map and Results'!$G37)*(TowerDistanceMatrix!I19-'Map and Results'!$G$29+'Map and Results'!$G37)*(TowerDistanceMatrix!I19+'Map and Results'!$G$29+'Map and Results'!$G37))))</f>
        <v>0</v>
      </c>
      <c r="J20">
        <f ca="1">IF(TowerDistanceMatrix!J19&lt;=ABS('Map and Results'!$G$30-'Map and Results'!$G37),MIN('Map and Results'!$H$30,'Map and Results'!$H37),IF(TowerDistanceMatrix!J19&gt;=('Map and Results'!$G37+'Map and Results'!$G$30),0,'Map and Results'!$G$30^2*ACOS((TowerDistanceMatrix!J19^2+'Map and Results'!$G$30^2-'Map and Results'!$G37^2)/(2*TowerDistanceMatrix!J19*'Map and Results'!$G$30))+'Map and Results'!$G37^2*ACOS((TowerDistanceMatrix!J19^2-'Map and Results'!$G$30^2+'Map and Results'!$G37^2)/(2*TowerDistanceMatrix!J19*'Map and Results'!$G37))-0.5*SQRT((-TowerDistanceMatrix!J19+'Map and Results'!$G$30+'Map and Results'!$G37)*(TowerDistanceMatrix!J19+'Map and Results'!$G$30-'Map and Results'!$G37)*(TowerDistanceMatrix!J19-'Map and Results'!$G$30+'Map and Results'!$G37)*(TowerDistanceMatrix!J19+'Map and Results'!$G$30+'Map and Results'!$G37))))</f>
        <v>0</v>
      </c>
      <c r="K20" s="26">
        <f ca="1">IF(TowerDistanceMatrix!K19&lt;=ABS('Map and Results'!$G$31-'Map and Results'!$G37),MIN('Map and Results'!$H$31,'Map and Results'!$H37),IF(TowerDistanceMatrix!K19&gt;=('Map and Results'!$G37+'Map and Results'!$G$31),0,'Map and Results'!$G$31^2*ACOS((TowerDistanceMatrix!K19^2+'Map and Results'!$G$31^2-'Map and Results'!$G37^2)/(2*TowerDistanceMatrix!K19*'Map and Results'!$G$31))+'Map and Results'!$G37^2*ACOS((TowerDistanceMatrix!K19^2-'Map and Results'!$G$31^2+'Map and Results'!$G37^2)/(2*TowerDistanceMatrix!K19*'Map and Results'!$G37))-0.5*SQRT((-TowerDistanceMatrix!K19+'Map and Results'!$G$31+'Map and Results'!$G37)*(TowerDistanceMatrix!K19+'Map and Results'!$G$31-'Map and Results'!$G37)*(TowerDistanceMatrix!K19-'Map and Results'!$G$31+'Map and Results'!$G37)*(TowerDistanceMatrix!K19+'Map and Results'!$G$31+'Map and Results'!$G37))))</f>
        <v>0</v>
      </c>
      <c r="L20" s="26">
        <f ca="1">IF(TowerDistanceMatrix!L19&lt;=ABS('Map and Results'!$G$32-'Map and Results'!$G37),MIN('Map and Results'!$H$32,'Map and Results'!$H37),IF(TowerDistanceMatrix!L19&gt;=('Map and Results'!$G37+'Map and Results'!$G$32),0,'Map and Results'!$G$32^2*ACOS((TowerDistanceMatrix!L19^2+'Map and Results'!$G$32^2-'Map and Results'!$G37^2)/(2*TowerDistanceMatrix!L19*'Map and Results'!$G$32))+'Map and Results'!$G37^2*ACOS((TowerDistanceMatrix!L19^2-'Map and Results'!$G$32^2+'Map and Results'!$G37^2)/(2*TowerDistanceMatrix!L19*'Map and Results'!$G37))-0.5*SQRT((-TowerDistanceMatrix!L19+'Map and Results'!$G$32+'Map and Results'!$G37)*(TowerDistanceMatrix!L19+'Map and Results'!$G$32-'Map and Results'!$G37)*(TowerDistanceMatrix!L19-'Map and Results'!$G$32+'Map and Results'!$G37)*(TowerDistanceMatrix!L19+'Map and Results'!$G$32+'Map and Results'!$G37))))</f>
        <v>34.829368943804695</v>
      </c>
      <c r="M20" s="26">
        <f ca="1">IF(TowerDistanceMatrix!M19&lt;=ABS('Map and Results'!$G$33-'Map and Results'!$G37),MIN('Map and Results'!$H$33,'Map and Results'!$H37),IF(TowerDistanceMatrix!M19&gt;=('Map and Results'!$G37+'Map and Results'!$G$33),0,'Map and Results'!$G$33^2*ACOS((TowerDistanceMatrix!M19^2+'Map and Results'!$G$33^2-'Map and Results'!$G37^2)/(2*TowerDistanceMatrix!M19*'Map and Results'!$G$33))+'Map and Results'!$G37^2*ACOS((TowerDistanceMatrix!M19^2-'Map and Results'!$G$33^2+'Map and Results'!$G37^2)/(2*TowerDistanceMatrix!M19*'Map and Results'!$G37))-0.5*SQRT((-TowerDistanceMatrix!M19+'Map and Results'!$G$33+'Map and Results'!$G37)*(TowerDistanceMatrix!M19+'Map and Results'!$G$33-'Map and Results'!$G37)*(TowerDistanceMatrix!M19-'Map and Results'!$G$33+'Map and Results'!$G37)*(TowerDistanceMatrix!M19+'Map and Results'!$G$33+'Map and Results'!$G37))))</f>
        <v>0</v>
      </c>
      <c r="N20" s="26">
        <f ca="1">IF(TowerDistanceMatrix!N19&lt;=ABS('Map and Results'!$G$34-'Map and Results'!$G37),MIN('Map and Results'!$H$34,'Map and Results'!$H37),IF(TowerDistanceMatrix!N19&gt;=('Map and Results'!$G37+'Map and Results'!$G$34),0,'Map and Results'!$G$34^2*ACOS((TowerDistanceMatrix!N19^2+'Map and Results'!$G$34^2-'Map and Results'!$G37^2)/(2*TowerDistanceMatrix!N19*'Map and Results'!$G$34))+'Map and Results'!$G37^2*ACOS((TowerDistanceMatrix!N19^2-'Map and Results'!$G$34^2+'Map and Results'!$G37^2)/(2*TowerDistanceMatrix!N19*'Map and Results'!$G37))-0.5*SQRT((-TowerDistanceMatrix!N19+'Map and Results'!$G$34+'Map and Results'!$G37)*(TowerDistanceMatrix!N19+'Map and Results'!$G$34-'Map and Results'!$G37)*(TowerDistanceMatrix!N19-'Map and Results'!$G$34+'Map and Results'!$G37)*(TowerDistanceMatrix!N19+'Map and Results'!$G$34+'Map and Results'!$G37))))</f>
        <v>0</v>
      </c>
      <c r="O20" s="26">
        <f ca="1">IF(TowerDistanceMatrix!O19&lt;=ABS('Map and Results'!$G$35-'Map and Results'!$G37),MIN('Map and Results'!$H$35,'Map and Results'!$H37),IF(TowerDistanceMatrix!O19&gt;=('Map and Results'!$G37+'Map and Results'!$G$35),0,'Map and Results'!$G$35^2*ACOS((TowerDistanceMatrix!O19^2+'Map and Results'!$G$35^2-'Map and Results'!$G37^2)/(2*TowerDistanceMatrix!O19*'Map and Results'!$G$35))+'Map and Results'!$G37^2*ACOS((TowerDistanceMatrix!O19^2-'Map and Results'!$G$35^2+'Map and Results'!$G37^2)/(2*TowerDistanceMatrix!O19*'Map and Results'!$G37))-0.5*SQRT((-TowerDistanceMatrix!O19+'Map and Results'!$G$35+'Map and Results'!$G37)*(TowerDistanceMatrix!O19+'Map and Results'!$G$35-'Map and Results'!$G37)*(TowerDistanceMatrix!O19-'Map and Results'!$G$35+'Map and Results'!$G37)*(TowerDistanceMatrix!O19+'Map and Results'!$G$35+'Map and Results'!$G37))))</f>
        <v>0</v>
      </c>
      <c r="P20" s="26">
        <f ca="1">IF(TowerDistanceMatrix!P19&lt;=ABS('Map and Results'!$G$36-'Map and Results'!$G37),MIN('Map and Results'!$H$36,'Map and Results'!$H37),IF(TowerDistanceMatrix!P19&gt;=('Map and Results'!$G37+'Map and Results'!$G$36),0,'Map and Results'!$G$36^2*ACOS((TowerDistanceMatrix!P19^2+'Map and Results'!$G$36^2-'Map and Results'!$G37^2)/(2*TowerDistanceMatrix!P19*'Map and Results'!$G$36))+'Map and Results'!$G37^2*ACOS((TowerDistanceMatrix!P19^2-'Map and Results'!$G$36^2+'Map and Results'!$G37^2)/(2*TowerDistanceMatrix!P19*'Map and Results'!$G37))-0.5*SQRT((-TowerDistanceMatrix!P19+'Map and Results'!$G$36+'Map and Results'!$G37)*(TowerDistanceMatrix!P19+'Map and Results'!$G$36-'Map and Results'!$G37)*(TowerDistanceMatrix!P19-'Map and Results'!$G$36+'Map and Results'!$G37)*(TowerDistanceMatrix!P19+'Map and Results'!$G$36+'Map and Results'!$G37))))</f>
        <v>0</v>
      </c>
      <c r="Q20" s="26">
        <f ca="1">IF(TowerDistanceMatrix!Q19&lt;=ABS('Map and Results'!$G$37-'Map and Results'!$G37),MIN('Map and Results'!$H$37,'Map and Results'!$H37),IF(TowerDistanceMatrix!Q19&gt;=('Map and Results'!$G37+'Map and Results'!$G$37),0,'Map and Results'!$G$37^2*ACOS((TowerDistanceMatrix!Q19^2+'Map and Results'!$G$37^2-'Map and Results'!$G37^2)/(2*TowerDistanceMatrix!Q19*'Map and Results'!$G$37))+'Map and Results'!$G37^2*ACOS((TowerDistanceMatrix!Q19^2-'Map and Results'!$G$37^2+'Map and Results'!$G37^2)/(2*TowerDistanceMatrix!Q19*'Map and Results'!$G37))-0.5*SQRT((-TowerDistanceMatrix!Q19+'Map and Results'!$G$37+'Map and Results'!$G37)*(TowerDistanceMatrix!Q19+'Map and Results'!$G$37-'Map and Results'!$G37)*(TowerDistanceMatrix!Q19-'Map and Results'!$G$37+'Map and Results'!$G37)*(TowerDistanceMatrix!Q19+'Map and Results'!$G$37+'Map and Results'!$G37))))</f>
        <v>1256.6370614359173</v>
      </c>
      <c r="R20" s="26">
        <f ca="1">IF(TowerDistanceMatrix!R19&lt;=ABS('Map and Results'!$G$38-'Map and Results'!$G37),MIN('Map and Results'!$H$38,'Map and Results'!$H37),IF(TowerDistanceMatrix!R19&gt;=('Map and Results'!$G37+'Map and Results'!$G$38),0,'Map and Results'!$G$38^2*ACOS((TowerDistanceMatrix!R19^2+'Map and Results'!$G$38^2-'Map and Results'!$G37^2)/(2*TowerDistanceMatrix!R19*'Map and Results'!$G$38))+'Map and Results'!$G37^2*ACOS((TowerDistanceMatrix!R19^2-'Map and Results'!$G$38^2+'Map and Results'!$G37^2)/(2*TowerDistanceMatrix!R19*'Map and Results'!$G37))-0.5*SQRT((-TowerDistanceMatrix!R19+'Map and Results'!$G$38+'Map and Results'!$G37)*(TowerDistanceMatrix!R19+'Map and Results'!$G$38-'Map and Results'!$G37)*(TowerDistanceMatrix!R19-'Map and Results'!$G$38+'Map and Results'!$G37)*(TowerDistanceMatrix!R19+'Map and Results'!$G$38+'Map and Results'!$G37))))</f>
        <v>791.45303415679462</v>
      </c>
      <c r="S20" s="26">
        <f ca="1">IF(TowerDistanceMatrix!S19&lt;=ABS('Map and Results'!$G$39-'Map and Results'!$G37),MIN('Map and Results'!$H$39,'Map and Results'!$H37),IF(TowerDistanceMatrix!S19&gt;=('Map and Results'!$G37+'Map and Results'!$G$39),0,'Map and Results'!$G$39^2*ACOS((TowerDistanceMatrix!S19^2+'Map and Results'!$G$39^2-'Map and Results'!$G37^2)/(2*TowerDistanceMatrix!S19*'Map and Results'!$G$39))+'Map and Results'!$G37^2*ACOS((TowerDistanceMatrix!S19^2-'Map and Results'!$G$39^2+'Map and Results'!$G37^2)/(2*TowerDistanceMatrix!S19*'Map and Results'!$G37))-0.5*SQRT((-TowerDistanceMatrix!S19+'Map and Results'!$G$39+'Map and Results'!$G37)*(TowerDistanceMatrix!S19+'Map and Results'!$G$39-'Map and Results'!$G37)*(TowerDistanceMatrix!S19-'Map and Results'!$G$39+'Map and Results'!$G37)*(TowerDistanceMatrix!S19+'Map and Results'!$G$39+'Map and Results'!$G37))))</f>
        <v>0</v>
      </c>
      <c r="T20" s="26">
        <f ca="1">IF(TowerDistanceMatrix!T19&lt;=ABS('Map and Results'!$G$40-'Map and Results'!$G37),MIN('Map and Results'!$H$40,'Map and Results'!$H37),IF(TowerDistanceMatrix!T19&gt;=('Map and Results'!$G37+'Map and Results'!$G$40),0,'Map and Results'!$G$40^2*ACOS((TowerDistanceMatrix!T19^2+'Map and Results'!$G$40^2-'Map and Results'!$G37^2)/(2*TowerDistanceMatrix!T19*'Map and Results'!$G$40))+'Map and Results'!$G37^2*ACOS((TowerDistanceMatrix!T19^2-'Map and Results'!$G$40^2+'Map and Results'!$G37^2)/(2*TowerDistanceMatrix!T19*'Map and Results'!$G37))-0.5*SQRT((-TowerDistanceMatrix!T19+'Map and Results'!$G$40+'Map and Results'!$G37)*(TowerDistanceMatrix!T19+'Map and Results'!$G$40-'Map and Results'!$G37)*(TowerDistanceMatrix!T19-'Map and Results'!$G$40+'Map and Results'!$G37)*(TowerDistanceMatrix!T19+'Map and Results'!$G$40+'Map and Results'!$G37))))</f>
        <v>0</v>
      </c>
      <c r="U20" s="26">
        <f ca="1">IF(TowerDistanceMatrix!U19&lt;=ABS('Map and Results'!$G$41-'Map and Results'!$G37),MIN('Map and Results'!$H$41,'Map and Results'!$H37),IF(TowerDistanceMatrix!U19&gt;=('Map and Results'!$G37+'Map and Results'!$G$41),0,'Map and Results'!$G$41^2*ACOS((TowerDistanceMatrix!U19^2+'Map and Results'!$G$41^2-'Map and Results'!$G37^2)/(2*TowerDistanceMatrix!U19*'Map and Results'!$G$41))+'Map and Results'!$G37^2*ACOS((TowerDistanceMatrix!U19^2-'Map and Results'!$G$41^2+'Map and Results'!$G37^2)/(2*TowerDistanceMatrix!U19*'Map and Results'!$G37))-0.5*SQRT((-TowerDistanceMatrix!U19+'Map and Results'!$G$41+'Map and Results'!$G37)*(TowerDistanceMatrix!U19+'Map and Results'!$G$41-'Map and Results'!$G37)*(TowerDistanceMatrix!U19-'Map and Results'!$G$41+'Map and Results'!$G37)*(TowerDistanceMatrix!U19+'Map and Results'!$G$41+'Map and Results'!$G37))))</f>
        <v>0</v>
      </c>
      <c r="V20" s="26">
        <f ca="1">IF(TowerDistanceMatrix!V19&lt;=ABS('Map and Results'!$G$42-'Map and Results'!$G37),MIN('Map and Results'!$H$42,'Map and Results'!$H37),IF(TowerDistanceMatrix!V19&gt;=('Map and Results'!$G37+'Map and Results'!$G$42),0,'Map and Results'!$G$42^2*ACOS((TowerDistanceMatrix!V19^2+'Map and Results'!$G$42^2-'Map and Results'!$G37^2)/(2*TowerDistanceMatrix!V19*'Map and Results'!$G$42))+'Map and Results'!$G37^2*ACOS((TowerDistanceMatrix!V19^2-'Map and Results'!$G$42^2+'Map and Results'!$G37^2)/(2*TowerDistanceMatrix!V19*'Map and Results'!$G37))-0.5*SQRT((-TowerDistanceMatrix!V19+'Map and Results'!$G$42+'Map and Results'!$G37)*(TowerDistanceMatrix!V19+'Map and Results'!$G$42-'Map and Results'!$G37)*(TowerDistanceMatrix!V19-'Map and Results'!$G$42+'Map and Results'!$G37)*(TowerDistanceMatrix!V19+'Map and Results'!$G$42+'Map and Results'!$G37))))</f>
        <v>0</v>
      </c>
      <c r="W20" s="26">
        <f ca="1">IF(TowerDistanceMatrix!W19&lt;=ABS('Map and Results'!$G$43-'Map and Results'!$G37),MIN('Map and Results'!$H$43,'Map and Results'!$H37),IF(TowerDistanceMatrix!W19&gt;=('Map and Results'!$G37+'Map and Results'!$G$43),0,'Map and Results'!$G$43^2*ACOS((TowerDistanceMatrix!W19^2+'Map and Results'!$G$43^2-'Map and Results'!$G37^2)/(2*TowerDistanceMatrix!W19*'Map and Results'!$G$43))+'Map and Results'!$G37^2*ACOS((TowerDistanceMatrix!W19^2-'Map and Results'!$G$43^2+'Map and Results'!$G37^2)/(2*TowerDistanceMatrix!W19*'Map and Results'!$G37))-0.5*SQRT((-TowerDistanceMatrix!W19+'Map and Results'!$G$43+'Map and Results'!$G37)*(TowerDistanceMatrix!W19+'Map and Results'!$G$43-'Map and Results'!$G37)*(TowerDistanceMatrix!W19-'Map and Results'!$G$43+'Map and Results'!$G37)*(TowerDistanceMatrix!W19+'Map and Results'!$G$43+'Map and Results'!$G37))))</f>
        <v>0</v>
      </c>
      <c r="X20" s="26">
        <f ca="1">IF(TowerDistanceMatrix!X19&lt;=ABS('Map and Results'!$G$44-'Map and Results'!$G37),MIN('Map and Results'!$H$44,'Map and Results'!$H37),IF(TowerDistanceMatrix!X19&gt;=('Map and Results'!$G37+'Map and Results'!$G$44),0,'Map and Results'!$G$44^2*ACOS((TowerDistanceMatrix!X19^2+'Map and Results'!$G$44^2-'Map and Results'!$G37^2)/(2*TowerDistanceMatrix!X19*'Map and Results'!$G$44))+'Map and Results'!$G37^2*ACOS((TowerDistanceMatrix!X19^2-'Map and Results'!$G$44^2+'Map and Results'!$G37^2)/(2*TowerDistanceMatrix!X19*'Map and Results'!$G37))-0.5*SQRT((-TowerDistanceMatrix!X19+'Map and Results'!$G$44+'Map and Results'!$G37)*(TowerDistanceMatrix!X19+'Map and Results'!$G$44-'Map and Results'!$G37)*(TowerDistanceMatrix!X19-'Map and Results'!$G$44+'Map and Results'!$G37)*(TowerDistanceMatrix!X19+'Map and Results'!$G$44+'Map and Results'!$G37))))</f>
        <v>0</v>
      </c>
      <c r="Y20" s="26">
        <f ca="1">IF(TowerDistanceMatrix!Y19&lt;=ABS('Map and Results'!$G$45-'Map and Results'!$G37),MIN('Map and Results'!$H$45,'Map and Results'!$H37),IF(TowerDistanceMatrix!Y19&gt;=('Map and Results'!$G37+'Map and Results'!$G$45),0,'Map and Results'!$G$45^2*ACOS((TowerDistanceMatrix!Y19^2+'Map and Results'!$G$45^2-'Map and Results'!$G37^2)/(2*TowerDistanceMatrix!Y19*'Map and Results'!$G$45))+'Map and Results'!$G37^2*ACOS((TowerDistanceMatrix!Y19^2-'Map and Results'!$G$45^2+'Map and Results'!$G37^2)/(2*TowerDistanceMatrix!Y19*'Map and Results'!$G37))-0.5*SQRT((-TowerDistanceMatrix!Y19+'Map and Results'!$G$45+'Map and Results'!$G37)*(TowerDistanceMatrix!Y19+'Map and Results'!$G$45-'Map and Results'!$G37)*(TowerDistanceMatrix!Y19-'Map and Results'!$G$45+'Map and Results'!$G37)*(TowerDistanceMatrix!Y19+'Map and Results'!$G$45+'Map and Results'!$G37))))</f>
        <v>0</v>
      </c>
      <c r="Z20" s="26">
        <f ca="1">IF(TowerDistanceMatrix!Z19&lt;=ABS('Map and Results'!$G$46-'Map and Results'!$G37),MIN('Map and Results'!$H$46,'Map and Results'!$H37),IF(TowerDistanceMatrix!Z19&gt;=('Map and Results'!$G37+'Map and Results'!$G$46),0,'Map and Results'!$G$46^2*ACOS((TowerDistanceMatrix!Z19^2+'Map and Results'!$G$46^2-'Map and Results'!$G37^2)/(2*TowerDistanceMatrix!Z19*'Map and Results'!$G$46))+'Map and Results'!$G37^2*ACOS((TowerDistanceMatrix!Z19^2-'Map and Results'!$G$46^2+'Map and Results'!$G37^2)/(2*TowerDistanceMatrix!Z19*'Map and Results'!$G37))-0.5*SQRT((-TowerDistanceMatrix!Z19+'Map and Results'!$G$46+'Map and Results'!$G37)*(TowerDistanceMatrix!Z19+'Map and Results'!$G$46-'Map and Results'!$G37)*(TowerDistanceMatrix!Z19-'Map and Results'!$G$46+'Map and Results'!$G37)*(TowerDistanceMatrix!Z19+'Map and Results'!$G$46+'Map and Results'!$G37))))</f>
        <v>243.49653502100318</v>
      </c>
      <c r="AA20" s="26">
        <f ca="1">IF(TowerDistanceMatrix!AA19&lt;=ABS('Map and Results'!$G$47-'Map and Results'!$G37),MIN('Map and Results'!$H$47,'Map and Results'!$H37),IF(TowerDistanceMatrix!AA19&gt;=('Map and Results'!$G37+'Map and Results'!$G$47),0,'Map and Results'!$G$47^2*ACOS((TowerDistanceMatrix!AA19^2+'Map and Results'!$G$47^2-'Map and Results'!$G37^2)/(2*TowerDistanceMatrix!AA19*'Map and Results'!$G$47))+'Map and Results'!$G37^2*ACOS((TowerDistanceMatrix!AA19^2-'Map and Results'!$G$47^2+'Map and Results'!$G37^2)/(2*TowerDistanceMatrix!AA19*'Map and Results'!$G37))-0.5*SQRT((-TowerDistanceMatrix!AA19+'Map and Results'!$G$47+'Map and Results'!$G37)*(TowerDistanceMatrix!AA19+'Map and Results'!$G$47-'Map and Results'!$G37)*(TowerDistanceMatrix!AA19-'Map and Results'!$G$47+'Map and Results'!$G37)*(TowerDistanceMatrix!AA19+'Map and Results'!$G$47+'Map and Results'!$G37))))</f>
        <v>0</v>
      </c>
      <c r="AB20" s="26">
        <f ca="1">IF(TowerDistanceMatrix!AB19&lt;=ABS('Map and Results'!$G$48-'Map and Results'!$G37),MIN('Map and Results'!$H$48,'Map and Results'!$H37),IF(TowerDistanceMatrix!AB19&gt;=('Map and Results'!$G37+'Map and Results'!$G$48),0,'Map and Results'!$G$48^2*ACOS((TowerDistanceMatrix!AB19^2+'Map and Results'!$G$48^2-'Map and Results'!$G37^2)/(2*TowerDistanceMatrix!AB19*'Map and Results'!$G$48))+'Map and Results'!$G37^2*ACOS((TowerDistanceMatrix!AB19^2-'Map and Results'!$G$48^2+'Map and Results'!$G37^2)/(2*TowerDistanceMatrix!AB19*'Map and Results'!$G37))-0.5*SQRT((-TowerDistanceMatrix!AB19+'Map and Results'!$G$48+'Map and Results'!$G37)*(TowerDistanceMatrix!AB19+'Map and Results'!$G$48-'Map and Results'!$G37)*(TowerDistanceMatrix!AB19-'Map and Results'!$G$48+'Map and Results'!$G37)*(TowerDistanceMatrix!AB19+'Map and Results'!$G$48+'Map and Results'!$G37))))</f>
        <v>0</v>
      </c>
      <c r="AC20" s="26">
        <f ca="1">IF(TowerDistanceMatrix!AC19&lt;=ABS('Map and Results'!$G$49-'Map and Results'!$G37),MIN('Map and Results'!$H$49,'Map and Results'!$H37),IF(TowerDistanceMatrix!AC19&gt;=('Map and Results'!$G37+'Map and Results'!$G$49),0,'Map and Results'!$G$49^2*ACOS((TowerDistanceMatrix!AC19^2+'Map and Results'!$G$49^2-'Map and Results'!$G37^2)/(2*TowerDistanceMatrix!AC19*'Map and Results'!$G$49))+'Map and Results'!$G37^2*ACOS((TowerDistanceMatrix!AC19^2-'Map and Results'!$G$49^2+'Map and Results'!$G37^2)/(2*TowerDistanceMatrix!AC19*'Map and Results'!$G37))-0.5*SQRT((-TowerDistanceMatrix!AC19+'Map and Results'!$G$49+'Map and Results'!$G37)*(TowerDistanceMatrix!AC19+'Map and Results'!$G$49-'Map and Results'!$G37)*(TowerDistanceMatrix!AC19-'Map and Results'!$G$49+'Map and Results'!$G37)*(TowerDistanceMatrix!AC19+'Map and Results'!$G$49+'Map and Results'!$G37))))</f>
        <v>0</v>
      </c>
      <c r="AD20" s="26">
        <f ca="1">IF(TowerDistanceMatrix!AD19&lt;=ABS('Map and Results'!$G$50-'Map and Results'!$G37),MIN('Map and Results'!$H$50,'Map and Results'!$H37),IF(TowerDistanceMatrix!AD19&gt;=('Map and Results'!$G37+'Map and Results'!$G$50),0,'Map and Results'!$G$50^2*ACOS((TowerDistanceMatrix!AD19^2+'Map and Results'!$G$50^2-'Map and Results'!$G37^2)/(2*TowerDistanceMatrix!AD19*'Map and Results'!$G$50))+'Map and Results'!$G37^2*ACOS((TowerDistanceMatrix!AD19^2-'Map and Results'!$G$50^2+'Map and Results'!$G37^2)/(2*TowerDistanceMatrix!AD19*'Map and Results'!$G37))-0.5*SQRT((-TowerDistanceMatrix!AD19+'Map and Results'!$G$50+'Map and Results'!$G37)*(TowerDistanceMatrix!AD19+'Map and Results'!$G$50-'Map and Results'!$G37)*(TowerDistanceMatrix!AD19-'Map and Results'!$G$50+'Map and Results'!$G37)*(TowerDistanceMatrix!AD19+'Map and Results'!$G$50+'Map and Results'!$G37))))</f>
        <v>0</v>
      </c>
      <c r="AE20" s="26">
        <f ca="1">IF(TowerDistanceMatrix!AE19&lt;=ABS('Map and Results'!$G$51-'Map and Results'!$G37),MIN('Map and Results'!$H$51,'Map and Results'!$H37),IF(TowerDistanceMatrix!AE19&gt;=('Map and Results'!$G37+'Map and Results'!$G$51),0,'Map and Results'!$G$51^2*ACOS((TowerDistanceMatrix!AE19^2+'Map and Results'!$G$51^2-'Map and Results'!$G37^2)/(2*TowerDistanceMatrix!AE19*'Map and Results'!$G$51))+'Map and Results'!$G37^2*ACOS((TowerDistanceMatrix!AE19^2-'Map and Results'!$G$51^2+'Map and Results'!$G37^2)/(2*TowerDistanceMatrix!AE19*'Map and Results'!$G37))-0.5*SQRT((-TowerDistanceMatrix!AE19+'Map and Results'!$G$51+'Map and Results'!$G37)*(TowerDistanceMatrix!AE19+'Map and Results'!$G$51-'Map and Results'!$G37)*(TowerDistanceMatrix!AE19-'Map and Results'!$G$51+'Map and Results'!$G37)*(TowerDistanceMatrix!AE19+'Map and Results'!$G$51+'Map and Results'!$G37))))</f>
        <v>0</v>
      </c>
      <c r="AF20" s="26">
        <f ca="1">IF(TowerDistanceMatrix!AF19&lt;=ABS('Map and Results'!$G$52-'Map and Results'!$G37),MIN('Map and Results'!$H$52,'Map and Results'!$H37),IF(TowerDistanceMatrix!AF19&gt;=('Map and Results'!$G37+'Map and Results'!$G$52),0,'Map and Results'!$G$52^2*ACOS((TowerDistanceMatrix!AF19^2+'Map and Results'!$G$52^2-'Map and Results'!$G37^2)/(2*TowerDistanceMatrix!AF19*'Map and Results'!$G$52))+'Map and Results'!$G37^2*ACOS((TowerDistanceMatrix!AF19^2-'Map and Results'!$G$52^2+'Map and Results'!$G37^2)/(2*TowerDistanceMatrix!AF19*'Map and Results'!$G37))-0.5*SQRT((-TowerDistanceMatrix!AF19+'Map and Results'!$G$52+'Map and Results'!$G37)*(TowerDistanceMatrix!AF19+'Map and Results'!$G$52-'Map and Results'!$G37)*(TowerDistanceMatrix!AF19-'Map and Results'!$G$52+'Map and Results'!$G37)*(TowerDistanceMatrix!AF19+'Map and Results'!$G$52+'Map and Results'!$G37))))</f>
        <v>0</v>
      </c>
      <c r="AG20" s="26">
        <f ca="1">IF(TowerDistanceMatrix!AG19&lt;=ABS('Map and Results'!$G$53-'Map and Results'!$G37),MIN('Map and Results'!$H$53,'Map and Results'!$H37),IF(TowerDistanceMatrix!AG19&gt;=('Map and Results'!$G37+'Map and Results'!$G$53),0,'Map and Results'!$G$53^2*ACOS((TowerDistanceMatrix!AG19^2+'Map and Results'!$G$53^2-'Map and Results'!$G37^2)/(2*TowerDistanceMatrix!AG19*'Map and Results'!$G$53))+'Map and Results'!$G37^2*ACOS((TowerDistanceMatrix!AG19^2-'Map and Results'!$G$53^2+'Map and Results'!$G37^2)/(2*TowerDistanceMatrix!AG19*'Map and Results'!$G37))-0.5*SQRT((-TowerDistanceMatrix!AG19+'Map and Results'!$G$53+'Map and Results'!$G37)*(TowerDistanceMatrix!AG19+'Map and Results'!$G$53-'Map and Results'!$G37)*(TowerDistanceMatrix!AG19-'Map and Results'!$G$53+'Map and Results'!$G37)*(TowerDistanceMatrix!AG19+'Map and Results'!$G$53+'Map and Results'!$G37))))</f>
        <v>0</v>
      </c>
      <c r="AH20" s="26">
        <f ca="1">IF(TowerDistanceMatrix!AH19&lt;=ABS('Map and Results'!$G$54-'Map and Results'!$G37),MIN('Map and Results'!$H$54,'Map and Results'!$H37),IF(TowerDistanceMatrix!AH19&gt;=('Map and Results'!$G37+'Map and Results'!$G$54),0,'Map and Results'!$G$54^2*ACOS((TowerDistanceMatrix!AH19^2+'Map and Results'!$G$54^2-'Map and Results'!$G37^2)/(2*TowerDistanceMatrix!AH19*'Map and Results'!$G$54))+'Map and Results'!$G37^2*ACOS((TowerDistanceMatrix!AH19^2-'Map and Results'!$G$54^2+'Map and Results'!$G37^2)/(2*TowerDistanceMatrix!AH19*'Map and Results'!$G37))-0.5*SQRT((-TowerDistanceMatrix!AH19+'Map and Results'!$G$54+'Map and Results'!$G37)*(TowerDistanceMatrix!AH19+'Map and Results'!$G$54-'Map and Results'!$G37)*(TowerDistanceMatrix!AH19-'Map and Results'!$G$54+'Map and Results'!$G37)*(TowerDistanceMatrix!AH19+'Map and Results'!$G$54+'Map and Results'!$G37))))</f>
        <v>0</v>
      </c>
      <c r="AI20" s="26">
        <f ca="1">IF(TowerDistanceMatrix!AI19&lt;=ABS('Map and Results'!$G$55-'Map and Results'!$G37),MIN('Map and Results'!$H$55,'Map and Results'!$H37),IF(TowerDistanceMatrix!AI19&gt;=('Map and Results'!$G37+'Map and Results'!$G$55),0,'Map and Results'!$G$55^2*ACOS((TowerDistanceMatrix!AI19^2+'Map and Results'!$G$55^2-'Map and Results'!$G37^2)/(2*TowerDistanceMatrix!AI19*'Map and Results'!$G$55))+'Map and Results'!$G37^2*ACOS((TowerDistanceMatrix!AI19^2-'Map and Results'!$G$55^2+'Map and Results'!$G37^2)/(2*TowerDistanceMatrix!AI19*'Map and Results'!$G37))-0.5*SQRT((-TowerDistanceMatrix!AI19+'Map and Results'!$G$55+'Map and Results'!$G37)*(TowerDistanceMatrix!AI19+'Map and Results'!$G$55-'Map and Results'!$G37)*(TowerDistanceMatrix!AI19-'Map and Results'!$G$55+'Map and Results'!$G37)*(TowerDistanceMatrix!AI19+'Map and Results'!$G$55+'Map and Results'!$G37))))</f>
        <v>0</v>
      </c>
      <c r="AJ20" s="26">
        <f ca="1">IF(TowerDistanceMatrix!AJ19&lt;=ABS('Map and Results'!$G$56-'Map and Results'!$G37),MIN('Map and Results'!$H$56,'Map and Results'!$H37),IF(TowerDistanceMatrix!AJ19&gt;=('Map and Results'!$G37+'Map and Results'!$G$56),0,'Map and Results'!$G$56^2*ACOS((TowerDistanceMatrix!AJ19^2+'Map and Results'!$G$56^2-'Map and Results'!$G37^2)/(2*TowerDistanceMatrix!AJ19*'Map and Results'!$G$56))+'Map and Results'!$G37^2*ACOS((TowerDistanceMatrix!AJ19^2-'Map and Results'!$G$56^2+'Map and Results'!$G37^2)/(2*TowerDistanceMatrix!AJ19*'Map and Results'!$G37))-0.5*SQRT((-TowerDistanceMatrix!AJ19+'Map and Results'!$G$56+'Map and Results'!$G37)*(TowerDistanceMatrix!AJ19+'Map and Results'!$G$56-'Map and Results'!$G37)*(TowerDistanceMatrix!AJ19-'Map and Results'!$G$56+'Map and Results'!$G37)*(TowerDistanceMatrix!AJ19+'Map and Results'!$G$56+'Map and Results'!$G37))))</f>
        <v>0</v>
      </c>
      <c r="AK20" s="26">
        <f ca="1">IF(TowerDistanceMatrix!AK19&lt;=ABS('Map and Results'!$G$57-'Map and Results'!$G37),MIN('Map and Results'!$H$57,'Map and Results'!$H37),IF(TowerDistanceMatrix!AK19&gt;=('Map and Results'!$G37+'Map and Results'!$G$57),0,'Map and Results'!$G$57^2*ACOS((TowerDistanceMatrix!AK19^2+'Map and Results'!$G$57^2-'Map and Results'!$G37^2)/(2*TowerDistanceMatrix!AK19*'Map and Results'!$G$57))+'Map and Results'!$G37^2*ACOS((TowerDistanceMatrix!AK19^2-'Map and Results'!$G$57^2+'Map and Results'!$G37^2)/(2*TowerDistanceMatrix!AK19*'Map and Results'!$G37))-0.5*SQRT((-TowerDistanceMatrix!AK19+'Map and Results'!$G$57+'Map and Results'!$G37)*(TowerDistanceMatrix!AK19+'Map and Results'!$G$57-'Map and Results'!$G37)*(TowerDistanceMatrix!AK19-'Map and Results'!$G$57+'Map and Results'!$G37)*(TowerDistanceMatrix!AK19+'Map and Results'!$G$57+'Map and Results'!$G37))))</f>
        <v>0</v>
      </c>
      <c r="AL20" s="26">
        <f ca="1">IF(TowerDistanceMatrix!AL19&lt;=ABS('Map and Results'!$G$58-'Map and Results'!$G37),MIN('Map and Results'!$H$58,'Map and Results'!$H37),IF(TowerDistanceMatrix!AL19&gt;=('Map and Results'!$G37+'Map and Results'!$G$58),0,'Map and Results'!$G$58^2*ACOS((TowerDistanceMatrix!AL19^2+'Map and Results'!$G$58^2-'Map and Results'!$G37^2)/(2*TowerDistanceMatrix!AL19*'Map and Results'!$G$58))+'Map and Results'!$G37^2*ACOS((TowerDistanceMatrix!AL19^2-'Map and Results'!$G$58^2+'Map and Results'!$G37^2)/(2*TowerDistanceMatrix!AL19*'Map and Results'!$G37))-0.5*SQRT((-TowerDistanceMatrix!AL19+'Map and Results'!$G$58+'Map and Results'!$G37)*(TowerDistanceMatrix!AL19+'Map and Results'!$G$58-'Map and Results'!$G37)*(TowerDistanceMatrix!AL19-'Map and Results'!$G$58+'Map and Results'!$G37)*(TowerDistanceMatrix!AL19+'Map and Results'!$G$58+'Map and Results'!$G37))))</f>
        <v>0</v>
      </c>
      <c r="AM20" s="26">
        <f ca="1">IF(TowerDistanceMatrix!AM19&lt;=ABS('Map and Results'!$G$59-'Map and Results'!$G37),MIN('Map and Results'!$H$59,'Map and Results'!$H37),IF(TowerDistanceMatrix!AM19&gt;=('Map and Results'!$G37+'Map and Results'!$G$59),0,'Map and Results'!$G$59^2*ACOS((TowerDistanceMatrix!AM19^2+'Map and Results'!$G$59^2-'Map and Results'!$G37^2)/(2*TowerDistanceMatrix!AM19*'Map and Results'!$G$59))+'Map and Results'!$G37^2*ACOS((TowerDistanceMatrix!AM19^2-'Map and Results'!$G$59^2+'Map and Results'!$G37^2)/(2*TowerDistanceMatrix!AM19*'Map and Results'!$G37))-0.5*SQRT((-TowerDistanceMatrix!AM19+'Map and Results'!$G$59+'Map and Results'!$G37)*(TowerDistanceMatrix!AM19+'Map and Results'!$G$59-'Map and Results'!$G37)*(TowerDistanceMatrix!AM19-'Map and Results'!$G$59+'Map and Results'!$G37)*(TowerDistanceMatrix!AM19+'Map and Results'!$G$59+'Map and Results'!$G37))))</f>
        <v>0</v>
      </c>
      <c r="AN20" s="26">
        <f ca="1">IF(TowerDistanceMatrix!AN19&lt;=ABS('Map and Results'!$G$60-'Map and Results'!$G37),MIN('Map and Results'!$H$60,'Map and Results'!$H37),IF(TowerDistanceMatrix!AN19&gt;=('Map and Results'!$G37+'Map and Results'!$G$60),0,'Map and Results'!$G$60^2*ACOS((TowerDistanceMatrix!AN19^2+'Map and Results'!$G$60^2-'Map and Results'!$G37^2)/(2*TowerDistanceMatrix!AN19*'Map and Results'!$G$60))+'Map and Results'!$G37^2*ACOS((TowerDistanceMatrix!AN19^2-'Map and Results'!$G$60^2+'Map and Results'!$G37^2)/(2*TowerDistanceMatrix!AN19*'Map and Results'!$G37))-0.5*SQRT((-TowerDistanceMatrix!AN19+'Map and Results'!$G$60+'Map and Results'!$G37)*(TowerDistanceMatrix!AN19+'Map and Results'!$G$60-'Map and Results'!$G37)*(TowerDistanceMatrix!AN19-'Map and Results'!$G$60+'Map and Results'!$G37)*(TowerDistanceMatrix!AN19+'Map and Results'!$G$60+'Map and Results'!$G37))))</f>
        <v>0</v>
      </c>
      <c r="AO20" s="26">
        <f ca="1">IF(TowerDistanceMatrix!AO19&lt;=ABS('Map and Results'!$G$61-'Map and Results'!$G37),MIN('Map and Results'!$H$61,'Map and Results'!$H37),IF(TowerDistanceMatrix!AO19&gt;=('Map and Results'!$G37+'Map and Results'!$G$61),0,'Map and Results'!$G$61^2*ACOS((TowerDistanceMatrix!AO19^2+'Map and Results'!$G$61^2-'Map and Results'!$G37^2)/(2*TowerDistanceMatrix!AO19*'Map and Results'!$G$61))+'Map and Results'!$G37^2*ACOS((TowerDistanceMatrix!AO19^2-'Map and Results'!$G$61^2+'Map and Results'!$G37^2)/(2*TowerDistanceMatrix!AO19*'Map and Results'!$G37))-0.5*SQRT((-TowerDistanceMatrix!AO19+'Map and Results'!$G$61+'Map and Results'!$G37)*(TowerDistanceMatrix!AO19+'Map and Results'!$G$61-'Map and Results'!$G37)*(TowerDistanceMatrix!AO19-'Map and Results'!$G$61+'Map and Results'!$G37)*(TowerDistanceMatrix!AO19+'Map and Results'!$G$61+'Map and Results'!$G37))))</f>
        <v>0</v>
      </c>
      <c r="AP20" s="26">
        <f ca="1">IF(TowerDistanceMatrix!AP19&lt;=ABS('Map and Results'!$G$62-'Map and Results'!$G37),MIN('Map and Results'!$H$62,'Map and Results'!$H37),IF(TowerDistanceMatrix!AP19&gt;=('Map and Results'!$G37+'Map and Results'!$G$62),0,'Map and Results'!$G$62^2*ACOS((TowerDistanceMatrix!AP19^2+'Map and Results'!$G$62^2-'Map and Results'!$G37^2)/(2*TowerDistanceMatrix!AP19*'Map and Results'!$G$62))+'Map and Results'!$G37^2*ACOS((TowerDistanceMatrix!AP19^2-'Map and Results'!$G$62^2+'Map and Results'!$G37^2)/(2*TowerDistanceMatrix!AP19*'Map and Results'!$G37))-0.5*SQRT((-TowerDistanceMatrix!AP19+'Map and Results'!$G$62+'Map and Results'!$G37)*(TowerDistanceMatrix!AP19+'Map and Results'!$G$62-'Map and Results'!$G37)*(TowerDistanceMatrix!AP19-'Map and Results'!$G$62+'Map and Results'!$G37)*(TowerDistanceMatrix!AP19+'Map and Results'!$G$62+'Map and Results'!$G37))))</f>
        <v>0</v>
      </c>
      <c r="AQ20" s="26">
        <f ca="1">IF(TowerDistanceMatrix!AQ19&lt;=ABS('Map and Results'!$G$63-'Map and Results'!$G37),MIN('Map and Results'!$H$63,'Map and Results'!$H37),IF(TowerDistanceMatrix!AQ19&gt;=('Map and Results'!$G37+'Map and Results'!$G$63),0,'Map and Results'!$G$63^2*ACOS((TowerDistanceMatrix!AQ19^2+'Map and Results'!$G$63^2-'Map and Results'!$G37^2)/(2*TowerDistanceMatrix!AQ19*'Map and Results'!$G$63))+'Map and Results'!$G37^2*ACOS((TowerDistanceMatrix!AQ19^2-'Map and Results'!$G$63^2+'Map and Results'!$G37^2)/(2*TowerDistanceMatrix!AQ19*'Map and Results'!$G37))-0.5*SQRT((-TowerDistanceMatrix!AQ19+'Map and Results'!$G$63+'Map and Results'!$G37)*(TowerDistanceMatrix!AQ19+'Map and Results'!$G$63-'Map and Results'!$G37)*(TowerDistanceMatrix!AQ19-'Map and Results'!$G$63+'Map and Results'!$G37)*(TowerDistanceMatrix!AQ19+'Map and Results'!$G$63+'Map and Results'!$G37))))</f>
        <v>0</v>
      </c>
      <c r="AR20" s="26">
        <f ca="1">IF(TowerDistanceMatrix!AR19&lt;=ABS('Map and Results'!$G$64-'Map and Results'!$G37),MIN('Map and Results'!$H$64,'Map and Results'!$H37),IF(TowerDistanceMatrix!AR19&gt;=('Map and Results'!$G37+'Map and Results'!$G$64),0,'Map and Results'!$G$64^2*ACOS((TowerDistanceMatrix!AR19^2+'Map and Results'!$G$64^2-'Map and Results'!$G37^2)/(2*TowerDistanceMatrix!AR19*'Map and Results'!$G$64))+'Map and Results'!$G37^2*ACOS((TowerDistanceMatrix!AR19^2-'Map and Results'!$G$64^2+'Map and Results'!$G37^2)/(2*TowerDistanceMatrix!AR19*'Map and Results'!$G37))-0.5*SQRT((-TowerDistanceMatrix!AR19+'Map and Results'!$G$64+'Map and Results'!$G37)*(TowerDistanceMatrix!AR19+'Map and Results'!$G$64-'Map and Results'!$G37)*(TowerDistanceMatrix!AR19-'Map and Results'!$G$64+'Map and Results'!$G37)*(TowerDistanceMatrix!AR19+'Map and Results'!$G$64+'Map and Results'!$G37))))</f>
        <v>0</v>
      </c>
      <c r="AS20" s="26">
        <f ca="1">IF(TowerDistanceMatrix!AS19&lt;=ABS('Map and Results'!$G$65-'Map and Results'!$G37),MIN('Map and Results'!$H$65,'Map and Results'!$H37),IF(TowerDistanceMatrix!AS19&gt;=('Map and Results'!$G37+'Map and Results'!$G$65),0,'Map and Results'!$G$65^2*ACOS((TowerDistanceMatrix!AS19^2+'Map and Results'!$G$65^2-'Map and Results'!$G37^2)/(2*TowerDistanceMatrix!AS19*'Map and Results'!$G$65))+'Map and Results'!$G37^2*ACOS((TowerDistanceMatrix!AS19^2-'Map and Results'!$G$65^2+'Map and Results'!$G37^2)/(2*TowerDistanceMatrix!AS19*'Map and Results'!$G37))-0.5*SQRT((-TowerDistanceMatrix!AS19+'Map and Results'!$G$65+'Map and Results'!$G37)*(TowerDistanceMatrix!AS19+'Map and Results'!$G$65-'Map and Results'!$G37)*(TowerDistanceMatrix!AS19-'Map and Results'!$G$65+'Map and Results'!$G37)*(TowerDistanceMatrix!AS19+'Map and Results'!$G$65+'Map and Results'!$G37))))</f>
        <v>0</v>
      </c>
      <c r="AT20" s="26">
        <f ca="1">IF(TowerDistanceMatrix!AT19&lt;=ABS('Map and Results'!$G$66-'Map and Results'!$G37),MIN('Map and Results'!$H$66,'Map and Results'!$H37),IF(TowerDistanceMatrix!AT19&gt;=('Map and Results'!$G37+'Map and Results'!$G$66),0,'Map and Results'!$G$66^2*ACOS((TowerDistanceMatrix!AT19^2+'Map and Results'!$G$66^2-'Map and Results'!$G37^2)/(2*TowerDistanceMatrix!AT19*'Map and Results'!$G$66))+'Map and Results'!$G37^2*ACOS((TowerDistanceMatrix!AT19^2-'Map and Results'!$G$66^2+'Map and Results'!$G37^2)/(2*TowerDistanceMatrix!AT19*'Map and Results'!$G37))-0.5*SQRT((-TowerDistanceMatrix!AT19+'Map and Results'!$G$66+'Map and Results'!$G37)*(TowerDistanceMatrix!AT19+'Map and Results'!$G$66-'Map and Results'!$G37)*(TowerDistanceMatrix!AT19-'Map and Results'!$G$66+'Map and Results'!$G37)*(TowerDistanceMatrix!AT19+'Map and Results'!$G$66+'Map and Results'!$G37))))</f>
        <v>0</v>
      </c>
      <c r="AU20" s="26">
        <f ca="1">IF(TowerDistanceMatrix!AU19&lt;=ABS('Map and Results'!$G$67-'Map and Results'!$G37),MIN('Map and Results'!$H$67,'Map and Results'!$H37),IF(TowerDistanceMatrix!AU19&gt;=('Map and Results'!$G37+'Map and Results'!$G$67),0,'Map and Results'!$G$67^2*ACOS((TowerDistanceMatrix!AU19^2+'Map and Results'!$G$67^2-'Map and Results'!$G37^2)/(2*TowerDistanceMatrix!AU19*'Map and Results'!$G$67))+'Map and Results'!$G37^2*ACOS((TowerDistanceMatrix!AU19^2-'Map and Results'!$G$67^2+'Map and Results'!$G37^2)/(2*TowerDistanceMatrix!AU19*'Map and Results'!$G37))-0.5*SQRT((-TowerDistanceMatrix!AU19+'Map and Results'!$G$67+'Map and Results'!$G37)*(TowerDistanceMatrix!AU19+'Map and Results'!$G$67-'Map and Results'!$G37)*(TowerDistanceMatrix!AU19-'Map and Results'!$G$67+'Map and Results'!$G37)*(TowerDistanceMatrix!AU19+'Map and Results'!$G$67+'Map and Results'!$G37))))</f>
        <v>0</v>
      </c>
      <c r="AV20" s="26">
        <f ca="1">IF(TowerDistanceMatrix!AV19&lt;=ABS('Map and Results'!$G$68-'Map and Results'!$G37),MIN('Map and Results'!$H$68,'Map and Results'!$H37),IF(TowerDistanceMatrix!AV19&gt;=('Map and Results'!$G37+'Map and Results'!$G$68),0,'Map and Results'!$G$68^2*ACOS((TowerDistanceMatrix!AV19^2+'Map and Results'!$G$68^2-'Map and Results'!$G37^2)/(2*TowerDistanceMatrix!AV19*'Map and Results'!$G$68))+'Map and Results'!$G37^2*ACOS((TowerDistanceMatrix!AV19^2-'Map and Results'!$G$68^2+'Map and Results'!$G37^2)/(2*TowerDistanceMatrix!AV19*'Map and Results'!$G37))-0.5*SQRT((-TowerDistanceMatrix!AV19+'Map and Results'!$G$68+'Map and Results'!$G37)*(TowerDistanceMatrix!AV19+'Map and Results'!$G$68-'Map and Results'!$G37)*(TowerDistanceMatrix!AV19-'Map and Results'!$G$68+'Map and Results'!$G37)*(TowerDistanceMatrix!AV19+'Map and Results'!$G$68+'Map and Results'!$G37))))</f>
        <v>0</v>
      </c>
      <c r="AW20" s="26">
        <f ca="1">IF(TowerDistanceMatrix!AW19&lt;=ABS('Map and Results'!$G$69-'Map and Results'!$G37),MIN('Map and Results'!$H$69,'Map and Results'!$H37),IF(TowerDistanceMatrix!AW19&gt;=('Map and Results'!$G37+'Map and Results'!$G$69),0,'Map and Results'!$G$69^2*ACOS((TowerDistanceMatrix!AW19^2+'Map and Results'!$G$69^2-'Map and Results'!$G37^2)/(2*TowerDistanceMatrix!AW19*'Map and Results'!$G$69))+'Map and Results'!$G37^2*ACOS((TowerDistanceMatrix!AW19^2-'Map and Results'!$G$69^2+'Map and Results'!$G37^2)/(2*TowerDistanceMatrix!AW19*'Map and Results'!$G37))-0.5*SQRT((-TowerDistanceMatrix!AW19+'Map and Results'!$G$69+'Map and Results'!$G37)*(TowerDistanceMatrix!AW19+'Map and Results'!$G$69-'Map and Results'!$G37)*(TowerDistanceMatrix!AW19-'Map and Results'!$G$69+'Map and Results'!$G37)*(TowerDistanceMatrix!AW19+'Map and Results'!$G$69+'Map and Results'!$G37))))</f>
        <v>0</v>
      </c>
      <c r="AX20" s="26">
        <f ca="1">IF(TowerDistanceMatrix!AX19&lt;=ABS('Map and Results'!$G$70-'Map and Results'!$G37),MIN('Map and Results'!$H$70,'Map and Results'!$H37),IF(TowerDistanceMatrix!AX19&gt;=('Map and Results'!$G37+'Map and Results'!$G$70),0,'Map and Results'!$G$70^2*ACOS((TowerDistanceMatrix!AX19^2+'Map and Results'!$G$70^2-'Map and Results'!$G37^2)/(2*TowerDistanceMatrix!AX19*'Map and Results'!$G$70))+'Map and Results'!$G37^2*ACOS((TowerDistanceMatrix!AX19^2-'Map and Results'!$G$70^2+'Map and Results'!$G37^2)/(2*TowerDistanceMatrix!AX19*'Map and Results'!$G37))-0.5*SQRT((-TowerDistanceMatrix!AX19+'Map and Results'!$G$70+'Map and Results'!$G37)*(TowerDistanceMatrix!AX19+'Map and Results'!$G$70-'Map and Results'!$G37)*(TowerDistanceMatrix!AX19-'Map and Results'!$G$70+'Map and Results'!$G37)*(TowerDistanceMatrix!AX19+'Map and Results'!$G$70+'Map and Results'!$G37))))</f>
        <v>0</v>
      </c>
      <c r="AY20" s="26">
        <f ca="1">IF(TowerDistanceMatrix!AY19&lt;=ABS('Map and Results'!$G$71-'Map and Results'!$G37),MIN('Map and Results'!$H$71,'Map and Results'!$H37),IF(TowerDistanceMatrix!AY19&gt;=('Map and Results'!$G37+'Map and Results'!$G$71),0,'Map and Results'!$G$71^2*ACOS((TowerDistanceMatrix!AY19^2+'Map and Results'!$G$71^2-'Map and Results'!$G37^2)/(2*TowerDistanceMatrix!AY19*'Map and Results'!$G$71))+'Map and Results'!$G37^2*ACOS((TowerDistanceMatrix!AY19^2-'Map and Results'!$G$71^2+'Map and Results'!$G37^2)/(2*TowerDistanceMatrix!AY19*'Map and Results'!$G37))-0.5*SQRT((-TowerDistanceMatrix!AY19+'Map and Results'!$G$71+'Map and Results'!$G37)*(TowerDistanceMatrix!AY19+'Map and Results'!$G$71-'Map and Results'!$G37)*(TowerDistanceMatrix!AY19-'Map and Results'!$G$71+'Map and Results'!$G37)*(TowerDistanceMatrix!AY19+'Map and Results'!$G$71+'Map and Results'!$G37))))</f>
        <v>0</v>
      </c>
      <c r="AZ20" s="26">
        <f ca="1">IF(TowerDistanceMatrix!AZ19&lt;=ABS('Map and Results'!$G$72-'Map and Results'!$G37),MIN('Map and Results'!$H$72,'Map and Results'!$H37),IF(TowerDistanceMatrix!AZ19&gt;=('Map and Results'!$G37+'Map and Results'!$G$72),0,'Map and Results'!$G$72^2*ACOS((TowerDistanceMatrix!AZ19^2+'Map and Results'!$G$72^2-'Map and Results'!$G37^2)/(2*TowerDistanceMatrix!AZ19*'Map and Results'!$G$72))+'Map and Results'!$G37^2*ACOS((TowerDistanceMatrix!AZ19^2-'Map and Results'!$G$72^2+'Map and Results'!$G37^2)/(2*TowerDistanceMatrix!AZ19*'Map and Results'!$G37))-0.5*SQRT((-TowerDistanceMatrix!AZ19+'Map and Results'!$G$72+'Map and Results'!$G37)*(TowerDistanceMatrix!AZ19+'Map and Results'!$G$72-'Map and Results'!$G37)*(TowerDistanceMatrix!AZ19-'Map and Results'!$G$72+'Map and Results'!$G37)*(TowerDistanceMatrix!AZ19+'Map and Results'!$G$72+'Map and Results'!$G37))))</f>
        <v>0</v>
      </c>
      <c r="BA20" s="26"/>
      <c r="BB20" s="26"/>
      <c r="BC20">
        <f ca="1">IF('Map and Results'!B37=0,0,SUM(C20:AZ20))-BE20</f>
        <v>1074.0584564088078</v>
      </c>
      <c r="BD20">
        <v>15</v>
      </c>
      <c r="BE20">
        <f t="shared" ca="1" si="0"/>
        <v>1256.6370614359173</v>
      </c>
      <c r="BG20">
        <f t="shared" ca="1" si="1"/>
        <v>12.566370614359172</v>
      </c>
      <c r="BH20">
        <f t="shared" ca="1" si="2"/>
        <v>251.32741228718348</v>
      </c>
      <c r="BJ20">
        <f ca="1">IF('Map and Results'!B37=0,0,IF((SUM(C20:AZ20)-BE20)&gt;BH20,$BJ$3,0))</f>
        <v>10000000000</v>
      </c>
    </row>
    <row r="21" spans="1:62" ht="15">
      <c r="B21" s="7">
        <v>16</v>
      </c>
      <c r="C21" s="4">
        <f ca="1">IF(TowerDistanceMatrix!C20&lt;=ABS('Map and Results'!$G$23-'Map and Results'!G38),MIN('Map and Results'!H38,'Map and Results'!H36),IF(TowerDistanceMatrix!C20&gt;=('Map and Results'!$G$23+'Map and Results'!G38),0,'Map and Results'!$G$23^2*ACOS((TowerDistanceMatrix!C20^2+'Map and Results'!$G$23^2-'Map and Results'!G38^2)/(2*TowerDistanceMatrix!C20*'Map and Results'!$G$23))+'Map and Results'!G38^2*ACOS((TowerDistanceMatrix!C20^2-'Map and Results'!$G$23^2+'Map and Results'!G38^2)/(2*TowerDistanceMatrix!C20*'Map and Results'!G38))-0.5*SQRT((-TowerDistanceMatrix!C20+'Map and Results'!$G$23+'Map and Results'!G38)*(TowerDistanceMatrix!C20+'Map and Results'!$G$23-'Map and Results'!G38)*(TowerDistanceMatrix!C20-'Map and Results'!$G$23+'Map and Results'!G38)*(TowerDistanceMatrix!C20+'Map and Results'!$G$23+'Map and Results'!G38))))</f>
        <v>0</v>
      </c>
      <c r="D21">
        <f ca="1">IF(TowerDistanceMatrix!D20&lt;=ABS('Map and Results'!$G$24-'Map and Results'!G38),MIN('Map and Results'!$H$24,'Map and Results'!H38),IF(TowerDistanceMatrix!D20&gt;=('Map and Results'!G38+'Map and Results'!$G$24),0,'Map and Results'!$G$24^2*ACOS((TowerDistanceMatrix!D20^2+'Map and Results'!$G$24^2-'Map and Results'!G38^2)/(2*TowerDistanceMatrix!D20*'Map and Results'!$G$24))+'Map and Results'!G38^2*ACOS((TowerDistanceMatrix!D20^2-'Map and Results'!$G$24^2+'Map and Results'!G38^2)/(2*TowerDistanceMatrix!D20*'Map and Results'!G38))-0.5*SQRT((-TowerDistanceMatrix!D20+'Map and Results'!$G$24+'Map and Results'!G38)*(TowerDistanceMatrix!D20+'Map and Results'!$G$24-'Map and Results'!G38)*(TowerDistanceMatrix!D20-'Map and Results'!$G$24+'Map and Results'!G38)*(TowerDistanceMatrix!D20+'Map and Results'!$G$24+'Map and Results'!G38))))</f>
        <v>0</v>
      </c>
      <c r="E21">
        <f ca="1">IF(TowerDistanceMatrix!E20&lt;=ABS('Map and Results'!$G$25-'Map and Results'!G38),MIN('Map and Results'!$H$25,'Map and Results'!H38),IF(TowerDistanceMatrix!E20&gt;=('Map and Results'!G38+'Map and Results'!$G$25),0,'Map and Results'!$G$25^2*ACOS((TowerDistanceMatrix!E20^2+'Map and Results'!$G$25^2-'Map and Results'!G38^2)/(2*TowerDistanceMatrix!E20*'Map and Results'!$G$25))+'Map and Results'!G38^2*ACOS((TowerDistanceMatrix!E20^2-'Map and Results'!$G$25^2+'Map and Results'!G38^2)/(2*TowerDistanceMatrix!E20*'Map and Results'!G38))-0.5*SQRT((-TowerDistanceMatrix!E20+'Map and Results'!$G$25+'Map and Results'!G38)*(TowerDistanceMatrix!E20+'Map and Results'!$G$25-'Map and Results'!G38)*(TowerDistanceMatrix!E20-'Map and Results'!$G$25+'Map and Results'!G38)*(TowerDistanceMatrix!E20+'Map and Results'!$G$25+'Map and Results'!G38))))</f>
        <v>0</v>
      </c>
      <c r="F21">
        <f ca="1">IF(TowerDistanceMatrix!F20&lt;=ABS('Map and Results'!$G$26-'Map and Results'!$G38),MIN('Map and Results'!$H$26,'Map and Results'!$H38),IF(TowerDistanceMatrix!F20&gt;=('Map and Results'!$G38+'Map and Results'!$G$26),0,'Map and Results'!$G$26^2*ACOS((TowerDistanceMatrix!F20^2+'Map and Results'!$G$26^2-'Map and Results'!$G38^2)/(2*TowerDistanceMatrix!F20*'Map and Results'!$G$26))+'Map and Results'!$G38^2*ACOS((TowerDistanceMatrix!F20^2-'Map and Results'!$G$26^2+'Map and Results'!$G38^2)/(2*TowerDistanceMatrix!F20*'Map and Results'!$G38))-0.5*SQRT((-TowerDistanceMatrix!F20+'Map and Results'!$G$26+'Map and Results'!$G38)*(TowerDistanceMatrix!F20+'Map and Results'!$G$26-'Map and Results'!$G38)*(TowerDistanceMatrix!F20-'Map and Results'!$G$26+'Map and Results'!$G38)*(TowerDistanceMatrix!F20+'Map and Results'!$G$26+'Map and Results'!$G38))))</f>
        <v>0</v>
      </c>
      <c r="G21" s="26">
        <f ca="1">IF(TowerDistanceMatrix!G20&lt;=ABS('Map and Results'!$G$27-'Map and Results'!$G38),MIN('Map and Results'!$H$27,'Map and Results'!$H38),IF(TowerDistanceMatrix!G20&gt;=('Map and Results'!$G38+'Map and Results'!$G$27),0,'Map and Results'!$G$27^2*ACOS((TowerDistanceMatrix!G20^2+'Map and Results'!$G$27^2-'Map and Results'!$G38^2)/(2*TowerDistanceMatrix!G20*'Map and Results'!$G$27))+'Map and Results'!$G38^2*ACOS((TowerDistanceMatrix!G20^2-'Map and Results'!$G$27^2+'Map and Results'!$G38^2)/(2*TowerDistanceMatrix!G20*'Map and Results'!$G38))-0.5*SQRT((-TowerDistanceMatrix!G20+'Map and Results'!$G$27+'Map and Results'!$G38)*(TowerDistanceMatrix!G20+'Map and Results'!$G$27-'Map and Results'!$G38)*(TowerDistanceMatrix!G20-'Map and Results'!$G$27+'Map and Results'!$G38)*(TowerDistanceMatrix!G20+'Map and Results'!$G$27+'Map and Results'!$G38))))</f>
        <v>0</v>
      </c>
      <c r="H21" s="26">
        <f ca="1">IF(TowerDistanceMatrix!H20&lt;=ABS('Map and Results'!$G$28-'Map and Results'!$G38),MIN('Map and Results'!$H$28,'Map and Results'!$H38),IF(TowerDistanceMatrix!H20&gt;=('Map and Results'!$G38+'Map and Results'!$G$28),0,'Map and Results'!$G$28^2*ACOS((TowerDistanceMatrix!H20^2+'Map and Results'!$G$28^2-'Map and Results'!$G38^2)/(2*TowerDistanceMatrix!H20*'Map and Results'!$G$28))+'Map and Results'!$G38^2*ACOS((TowerDistanceMatrix!H20^2-'Map and Results'!$G$28^2+'Map and Results'!$G38^2)/(2*TowerDistanceMatrix!H20*'Map and Results'!$G38))-0.5*SQRT((-TowerDistanceMatrix!H20+'Map and Results'!$G$28+'Map and Results'!$G38)*(TowerDistanceMatrix!H20+'Map and Results'!$G$28-'Map and Results'!$G38)*(TowerDistanceMatrix!H20-'Map and Results'!$G$28+'Map and Results'!$G38)*(TowerDistanceMatrix!H20+'Map and Results'!$G$28+'Map and Results'!$G38))))</f>
        <v>0</v>
      </c>
      <c r="I21">
        <f ca="1">IF(TowerDistanceMatrix!I20&lt;=ABS('Map and Results'!$G$29-'Map and Results'!$G38),MIN('Map and Results'!$H$29,'Map and Results'!$H38),IF(TowerDistanceMatrix!I20&gt;=('Map and Results'!$G38+'Map and Results'!$G$29),0,'Map and Results'!$G$29^2*ACOS((TowerDistanceMatrix!I20^2+'Map and Results'!$G$29^2-'Map and Results'!$G38^2)/(2*TowerDistanceMatrix!I20*'Map and Results'!$G$29))+'Map and Results'!$G38^2*ACOS((TowerDistanceMatrix!I20^2-'Map and Results'!$G$29^2+'Map and Results'!$G38^2)/(2*TowerDistanceMatrix!I20*'Map and Results'!$G38))-0.5*SQRT((-TowerDistanceMatrix!I20+'Map and Results'!$G$29+'Map and Results'!$G38)*(TowerDistanceMatrix!I20+'Map and Results'!$G$29-'Map and Results'!$G38)*(TowerDistanceMatrix!I20-'Map and Results'!$G$29+'Map and Results'!$G38)*(TowerDistanceMatrix!I20+'Map and Results'!$G$29+'Map and Results'!$G38))))</f>
        <v>0</v>
      </c>
      <c r="J21">
        <f ca="1">IF(TowerDistanceMatrix!J20&lt;=ABS('Map and Results'!$G$30-'Map and Results'!$G38),MIN('Map and Results'!$H$30,'Map and Results'!$H38),IF(TowerDistanceMatrix!J20&gt;=('Map and Results'!$G38+'Map and Results'!$G$30),0,'Map and Results'!$G$30^2*ACOS((TowerDistanceMatrix!J20^2+'Map and Results'!$G$30^2-'Map and Results'!$G38^2)/(2*TowerDistanceMatrix!J20*'Map and Results'!$G$30))+'Map and Results'!$G38^2*ACOS((TowerDistanceMatrix!J20^2-'Map and Results'!$G$30^2+'Map and Results'!$G38^2)/(2*TowerDistanceMatrix!J20*'Map and Results'!$G38))-0.5*SQRT((-TowerDistanceMatrix!J20+'Map and Results'!$G$30+'Map and Results'!$G38)*(TowerDistanceMatrix!J20+'Map and Results'!$G$30-'Map and Results'!$G38)*(TowerDistanceMatrix!J20-'Map and Results'!$G$30+'Map and Results'!$G38)*(TowerDistanceMatrix!J20+'Map and Results'!$G$30+'Map and Results'!$G38))))</f>
        <v>0</v>
      </c>
      <c r="K21" s="26">
        <f ca="1">IF(TowerDistanceMatrix!K20&lt;=ABS('Map and Results'!$G$31-'Map and Results'!$G38),MIN('Map and Results'!$H$31,'Map and Results'!$H38),IF(TowerDistanceMatrix!K20&gt;=('Map and Results'!$G38+'Map and Results'!$G$31),0,'Map and Results'!$G$31^2*ACOS((TowerDistanceMatrix!K20^2+'Map and Results'!$G$31^2-'Map and Results'!$G38^2)/(2*TowerDistanceMatrix!K20*'Map and Results'!$G$31))+'Map and Results'!$G38^2*ACOS((TowerDistanceMatrix!K20^2-'Map and Results'!$G$31^2+'Map and Results'!$G38^2)/(2*TowerDistanceMatrix!K20*'Map and Results'!$G38))-0.5*SQRT((-TowerDistanceMatrix!K20+'Map and Results'!$G$31+'Map and Results'!$G38)*(TowerDistanceMatrix!K20+'Map and Results'!$G$31-'Map and Results'!$G38)*(TowerDistanceMatrix!K20-'Map and Results'!$G$31+'Map and Results'!$G38)*(TowerDistanceMatrix!K20+'Map and Results'!$G$31+'Map and Results'!$G38))))</f>
        <v>0</v>
      </c>
      <c r="L21" s="26">
        <f ca="1">IF(TowerDistanceMatrix!L20&lt;=ABS('Map and Results'!$G$32-'Map and Results'!$G38),MIN('Map and Results'!$H$32,'Map and Results'!$H38),IF(TowerDistanceMatrix!L20&gt;=('Map and Results'!$G38+'Map and Results'!$G$32),0,'Map and Results'!$G$32^2*ACOS((TowerDistanceMatrix!L20^2+'Map and Results'!$G$32^2-'Map and Results'!$G38^2)/(2*TowerDistanceMatrix!L20*'Map and Results'!$G$32))+'Map and Results'!$G38^2*ACOS((TowerDistanceMatrix!L20^2-'Map and Results'!$G$32^2+'Map and Results'!$G38^2)/(2*TowerDistanceMatrix!L20*'Map and Results'!$G38))-0.5*SQRT((-TowerDistanceMatrix!L20+'Map and Results'!$G$32+'Map and Results'!$G38)*(TowerDistanceMatrix!L20+'Map and Results'!$G$32-'Map and Results'!$G38)*(TowerDistanceMatrix!L20-'Map and Results'!$G$32+'Map and Results'!$G38)*(TowerDistanceMatrix!L20+'Map and Results'!$G$32+'Map and Results'!$G38))))</f>
        <v>206.7225513447728</v>
      </c>
      <c r="M21" s="26">
        <f ca="1">IF(TowerDistanceMatrix!M20&lt;=ABS('Map and Results'!$G$33-'Map and Results'!$G38),MIN('Map and Results'!$H$33,'Map and Results'!$H38),IF(TowerDistanceMatrix!M20&gt;=('Map and Results'!$G38+'Map and Results'!$G$33),0,'Map and Results'!$G$33^2*ACOS((TowerDistanceMatrix!M20^2+'Map and Results'!$G$33^2-'Map and Results'!$G38^2)/(2*TowerDistanceMatrix!M20*'Map and Results'!$G$33))+'Map and Results'!$G38^2*ACOS((TowerDistanceMatrix!M20^2-'Map and Results'!$G$33^2+'Map and Results'!$G38^2)/(2*TowerDistanceMatrix!M20*'Map and Results'!$G38))-0.5*SQRT((-TowerDistanceMatrix!M20+'Map and Results'!$G$33+'Map and Results'!$G38)*(TowerDistanceMatrix!M20+'Map and Results'!$G$33-'Map and Results'!$G38)*(TowerDistanceMatrix!M20-'Map and Results'!$G$33+'Map and Results'!$G38)*(TowerDistanceMatrix!M20+'Map and Results'!$G$33+'Map and Results'!$G38))))</f>
        <v>0</v>
      </c>
      <c r="N21" s="26">
        <f ca="1">IF(TowerDistanceMatrix!N20&lt;=ABS('Map and Results'!$G$34-'Map and Results'!$G38),MIN('Map and Results'!$H$34,'Map and Results'!$H38),IF(TowerDistanceMatrix!N20&gt;=('Map and Results'!$G38+'Map and Results'!$G$34),0,'Map and Results'!$G$34^2*ACOS((TowerDistanceMatrix!N20^2+'Map and Results'!$G$34^2-'Map and Results'!$G38^2)/(2*TowerDistanceMatrix!N20*'Map and Results'!$G$34))+'Map and Results'!$G38^2*ACOS((TowerDistanceMatrix!N20^2-'Map and Results'!$G$34^2+'Map and Results'!$G38^2)/(2*TowerDistanceMatrix!N20*'Map and Results'!$G38))-0.5*SQRT((-TowerDistanceMatrix!N20+'Map and Results'!$G$34+'Map and Results'!$G38)*(TowerDistanceMatrix!N20+'Map and Results'!$G$34-'Map and Results'!$G38)*(TowerDistanceMatrix!N20-'Map and Results'!$G$34+'Map and Results'!$G38)*(TowerDistanceMatrix!N20+'Map and Results'!$G$34+'Map and Results'!$G38))))</f>
        <v>0</v>
      </c>
      <c r="O21" s="26">
        <f ca="1">IF(TowerDistanceMatrix!O20&lt;=ABS('Map and Results'!$G$35-'Map and Results'!$G38),MIN('Map and Results'!$H$35,'Map and Results'!$H38),IF(TowerDistanceMatrix!O20&gt;=('Map and Results'!$G38+'Map and Results'!$G$35),0,'Map and Results'!$G$35^2*ACOS((TowerDistanceMatrix!O20^2+'Map and Results'!$G$35^2-'Map and Results'!$G38^2)/(2*TowerDistanceMatrix!O20*'Map and Results'!$G$35))+'Map and Results'!$G38^2*ACOS((TowerDistanceMatrix!O20^2-'Map and Results'!$G$35^2+'Map and Results'!$G38^2)/(2*TowerDistanceMatrix!O20*'Map and Results'!$G38))-0.5*SQRT((-TowerDistanceMatrix!O20+'Map and Results'!$G$35+'Map and Results'!$G38)*(TowerDistanceMatrix!O20+'Map and Results'!$G$35-'Map and Results'!$G38)*(TowerDistanceMatrix!O20-'Map and Results'!$G$35+'Map and Results'!$G38)*(TowerDistanceMatrix!O20+'Map and Results'!$G$35+'Map and Results'!$G38))))</f>
        <v>0</v>
      </c>
      <c r="P21" s="26">
        <f ca="1">IF(TowerDistanceMatrix!P20&lt;=ABS('Map and Results'!$G$36-'Map and Results'!$G38),MIN('Map and Results'!$H$36,'Map and Results'!$H38),IF(TowerDistanceMatrix!P20&gt;=('Map and Results'!$G38+'Map and Results'!$G$36),0,'Map and Results'!$G$36^2*ACOS((TowerDistanceMatrix!P20^2+'Map and Results'!$G$36^2-'Map and Results'!$G38^2)/(2*TowerDistanceMatrix!P20*'Map and Results'!$G$36))+'Map and Results'!$G38^2*ACOS((TowerDistanceMatrix!P20^2-'Map and Results'!$G$36^2+'Map and Results'!$G38^2)/(2*TowerDistanceMatrix!P20*'Map and Results'!$G38))-0.5*SQRT((-TowerDistanceMatrix!P20+'Map and Results'!$G$36+'Map and Results'!$G38)*(TowerDistanceMatrix!P20+'Map and Results'!$G$36-'Map and Results'!$G38)*(TowerDistanceMatrix!P20-'Map and Results'!$G$36+'Map and Results'!$G38)*(TowerDistanceMatrix!P20+'Map and Results'!$G$36+'Map and Results'!$G38))))</f>
        <v>0</v>
      </c>
      <c r="Q21" s="26">
        <f ca="1">IF(TowerDistanceMatrix!Q20&lt;=ABS('Map and Results'!$G$37-'Map and Results'!$G38),MIN('Map and Results'!$H$37,'Map and Results'!$H38),IF(TowerDistanceMatrix!Q20&gt;=('Map and Results'!$G38+'Map and Results'!$G$37),0,'Map and Results'!$G$37^2*ACOS((TowerDistanceMatrix!Q20^2+'Map and Results'!$G$37^2-'Map and Results'!$G38^2)/(2*TowerDistanceMatrix!Q20*'Map and Results'!$G$37))+'Map and Results'!$G38^2*ACOS((TowerDistanceMatrix!Q20^2-'Map and Results'!$G$37^2+'Map and Results'!$G38^2)/(2*TowerDistanceMatrix!Q20*'Map and Results'!$G38))-0.5*SQRT((-TowerDistanceMatrix!Q20+'Map and Results'!$G$37+'Map and Results'!$G38)*(TowerDistanceMatrix!Q20+'Map and Results'!$G$37-'Map and Results'!$G38)*(TowerDistanceMatrix!Q20-'Map and Results'!$G$37+'Map and Results'!$G38)*(TowerDistanceMatrix!Q20+'Map and Results'!$G$37+'Map and Results'!$G38))))</f>
        <v>791.45303415679462</v>
      </c>
      <c r="R21" s="26">
        <f ca="1">IF(TowerDistanceMatrix!R20&lt;=ABS('Map and Results'!$G$38-'Map and Results'!$G38),MIN('Map and Results'!$H$38,'Map and Results'!$H38),IF(TowerDistanceMatrix!R20&gt;=('Map and Results'!$G38+'Map and Results'!$G$38),0,'Map and Results'!$G$38^2*ACOS((TowerDistanceMatrix!R20^2+'Map and Results'!$G$38^2-'Map and Results'!$G38^2)/(2*TowerDistanceMatrix!R20*'Map and Results'!$G$38))+'Map and Results'!$G38^2*ACOS((TowerDistanceMatrix!R20^2-'Map and Results'!$G$38^2+'Map and Results'!$G38^2)/(2*TowerDistanceMatrix!R20*'Map and Results'!$G38))-0.5*SQRT((-TowerDistanceMatrix!R20+'Map and Results'!$G$38+'Map and Results'!$G38)*(TowerDistanceMatrix!R20+'Map and Results'!$G$38-'Map and Results'!$G38)*(TowerDistanceMatrix!R20-'Map and Results'!$G$38+'Map and Results'!$G38)*(TowerDistanceMatrix!R20+'Map and Results'!$G$38+'Map and Results'!$G38))))</f>
        <v>1256.6370614359173</v>
      </c>
      <c r="S21" s="26">
        <f ca="1">IF(TowerDistanceMatrix!S20&lt;=ABS('Map and Results'!$G$39-'Map and Results'!$G38),MIN('Map and Results'!$H$39,'Map and Results'!$H38),IF(TowerDistanceMatrix!S20&gt;=('Map and Results'!$G38+'Map and Results'!$G$39),0,'Map and Results'!$G$39^2*ACOS((TowerDistanceMatrix!S20^2+'Map and Results'!$G$39^2-'Map and Results'!$G38^2)/(2*TowerDistanceMatrix!S20*'Map and Results'!$G$39))+'Map and Results'!$G38^2*ACOS((TowerDistanceMatrix!S20^2-'Map and Results'!$G$39^2+'Map and Results'!$G38^2)/(2*TowerDistanceMatrix!S20*'Map and Results'!$G38))-0.5*SQRT((-TowerDistanceMatrix!S20+'Map and Results'!$G$39+'Map and Results'!$G38)*(TowerDistanceMatrix!S20+'Map and Results'!$G$39-'Map and Results'!$G38)*(TowerDistanceMatrix!S20-'Map and Results'!$G$39+'Map and Results'!$G38)*(TowerDistanceMatrix!S20+'Map and Results'!$G$39+'Map and Results'!$G38))))</f>
        <v>0</v>
      </c>
      <c r="T21" s="26">
        <f ca="1">IF(TowerDistanceMatrix!T20&lt;=ABS('Map and Results'!$G$40-'Map and Results'!$G38),MIN('Map and Results'!$H$40,'Map and Results'!$H38),IF(TowerDistanceMatrix!T20&gt;=('Map and Results'!$G38+'Map and Results'!$G$40),0,'Map and Results'!$G$40^2*ACOS((TowerDistanceMatrix!T20^2+'Map and Results'!$G$40^2-'Map and Results'!$G38^2)/(2*TowerDistanceMatrix!T20*'Map and Results'!$G$40))+'Map and Results'!$G38^2*ACOS((TowerDistanceMatrix!T20^2-'Map and Results'!$G$40^2+'Map and Results'!$G38^2)/(2*TowerDistanceMatrix!T20*'Map and Results'!$G38))-0.5*SQRT((-TowerDistanceMatrix!T20+'Map and Results'!$G$40+'Map and Results'!$G38)*(TowerDistanceMatrix!T20+'Map and Results'!$G$40-'Map and Results'!$G38)*(TowerDistanceMatrix!T20-'Map and Results'!$G$40+'Map and Results'!$G38)*(TowerDistanceMatrix!T20+'Map and Results'!$G$40+'Map and Results'!$G38))))</f>
        <v>0</v>
      </c>
      <c r="U21" s="26">
        <f ca="1">IF(TowerDistanceMatrix!U20&lt;=ABS('Map and Results'!$G$41-'Map and Results'!$G38),MIN('Map and Results'!$H$41,'Map and Results'!$H38),IF(TowerDistanceMatrix!U20&gt;=('Map and Results'!$G38+'Map and Results'!$G$41),0,'Map and Results'!$G$41^2*ACOS((TowerDistanceMatrix!U20^2+'Map and Results'!$G$41^2-'Map and Results'!$G38^2)/(2*TowerDistanceMatrix!U20*'Map and Results'!$G$41))+'Map and Results'!$G38^2*ACOS((TowerDistanceMatrix!U20^2-'Map and Results'!$G$41^2+'Map and Results'!$G38^2)/(2*TowerDistanceMatrix!U20*'Map and Results'!$G38))-0.5*SQRT((-TowerDistanceMatrix!U20+'Map and Results'!$G$41+'Map and Results'!$G38)*(TowerDistanceMatrix!U20+'Map and Results'!$G$41-'Map and Results'!$G38)*(TowerDistanceMatrix!U20-'Map and Results'!$G$41+'Map and Results'!$G38)*(TowerDistanceMatrix!U20+'Map and Results'!$G$41+'Map and Results'!$G38))))</f>
        <v>0</v>
      </c>
      <c r="V21" s="26">
        <f ca="1">IF(TowerDistanceMatrix!V20&lt;=ABS('Map and Results'!$G$42-'Map and Results'!$G38),MIN('Map and Results'!$H$42,'Map and Results'!$H38),IF(TowerDistanceMatrix!V20&gt;=('Map and Results'!$G38+'Map and Results'!$G$42),0,'Map and Results'!$G$42^2*ACOS((TowerDistanceMatrix!V20^2+'Map and Results'!$G$42^2-'Map and Results'!$G38^2)/(2*TowerDistanceMatrix!V20*'Map and Results'!$G$42))+'Map and Results'!$G38^2*ACOS((TowerDistanceMatrix!V20^2-'Map and Results'!$G$42^2+'Map and Results'!$G38^2)/(2*TowerDistanceMatrix!V20*'Map and Results'!$G38))-0.5*SQRT((-TowerDistanceMatrix!V20+'Map and Results'!$G$42+'Map and Results'!$G38)*(TowerDistanceMatrix!V20+'Map and Results'!$G$42-'Map and Results'!$G38)*(TowerDistanceMatrix!V20-'Map and Results'!$G$42+'Map and Results'!$G38)*(TowerDistanceMatrix!V20+'Map and Results'!$G$42+'Map and Results'!$G38))))</f>
        <v>0</v>
      </c>
      <c r="W21" s="26">
        <f ca="1">IF(TowerDistanceMatrix!W20&lt;=ABS('Map and Results'!$G$43-'Map and Results'!$G38),MIN('Map and Results'!$H$43,'Map and Results'!$H38),IF(TowerDistanceMatrix!W20&gt;=('Map and Results'!$G38+'Map and Results'!$G$43),0,'Map and Results'!$G$43^2*ACOS((TowerDistanceMatrix!W20^2+'Map and Results'!$G$43^2-'Map and Results'!$G38^2)/(2*TowerDistanceMatrix!W20*'Map and Results'!$G$43))+'Map and Results'!$G38^2*ACOS((TowerDistanceMatrix!W20^2-'Map and Results'!$G$43^2+'Map and Results'!$G38^2)/(2*TowerDistanceMatrix!W20*'Map and Results'!$G38))-0.5*SQRT((-TowerDistanceMatrix!W20+'Map and Results'!$G$43+'Map and Results'!$G38)*(TowerDistanceMatrix!W20+'Map and Results'!$G$43-'Map and Results'!$G38)*(TowerDistanceMatrix!W20-'Map and Results'!$G$43+'Map and Results'!$G38)*(TowerDistanceMatrix!W20+'Map and Results'!$G$43+'Map and Results'!$G38))))</f>
        <v>0</v>
      </c>
      <c r="X21" s="26">
        <f ca="1">IF(TowerDistanceMatrix!X20&lt;=ABS('Map and Results'!$G$44-'Map and Results'!$G38),MIN('Map and Results'!$H$44,'Map and Results'!$H38),IF(TowerDistanceMatrix!X20&gt;=('Map and Results'!$G38+'Map and Results'!$G$44),0,'Map and Results'!$G$44^2*ACOS((TowerDistanceMatrix!X20^2+'Map and Results'!$G$44^2-'Map and Results'!$G38^2)/(2*TowerDistanceMatrix!X20*'Map and Results'!$G$44))+'Map and Results'!$G38^2*ACOS((TowerDistanceMatrix!X20^2-'Map and Results'!$G$44^2+'Map and Results'!$G38^2)/(2*TowerDistanceMatrix!X20*'Map and Results'!$G38))-0.5*SQRT((-TowerDistanceMatrix!X20+'Map and Results'!$G$44+'Map and Results'!$G38)*(TowerDistanceMatrix!X20+'Map and Results'!$G$44-'Map and Results'!$G38)*(TowerDistanceMatrix!X20-'Map and Results'!$G$44+'Map and Results'!$G38)*(TowerDistanceMatrix!X20+'Map and Results'!$G$44+'Map and Results'!$G38))))</f>
        <v>0</v>
      </c>
      <c r="Y21" s="26">
        <f ca="1">IF(TowerDistanceMatrix!Y20&lt;=ABS('Map and Results'!$G$45-'Map and Results'!$G38),MIN('Map and Results'!$H$45,'Map and Results'!$H38),IF(TowerDistanceMatrix!Y20&gt;=('Map and Results'!$G38+'Map and Results'!$G$45),0,'Map and Results'!$G$45^2*ACOS((TowerDistanceMatrix!Y20^2+'Map and Results'!$G$45^2-'Map and Results'!$G38^2)/(2*TowerDistanceMatrix!Y20*'Map and Results'!$G$45))+'Map and Results'!$G38^2*ACOS((TowerDistanceMatrix!Y20^2-'Map and Results'!$G$45^2+'Map and Results'!$G38^2)/(2*TowerDistanceMatrix!Y20*'Map and Results'!$G38))-0.5*SQRT((-TowerDistanceMatrix!Y20+'Map and Results'!$G$45+'Map and Results'!$G38)*(TowerDistanceMatrix!Y20+'Map and Results'!$G$45-'Map and Results'!$G38)*(TowerDistanceMatrix!Y20-'Map and Results'!$G$45+'Map and Results'!$G38)*(TowerDistanceMatrix!Y20+'Map and Results'!$G$45+'Map and Results'!$G38))))</f>
        <v>0</v>
      </c>
      <c r="Z21" s="26">
        <f ca="1">IF(TowerDistanceMatrix!Z20&lt;=ABS('Map and Results'!$G$46-'Map and Results'!$G38),MIN('Map and Results'!$H$46,'Map and Results'!$H38),IF(TowerDistanceMatrix!Z20&gt;=('Map and Results'!$G38+'Map and Results'!$G$46),0,'Map and Results'!$G$46^2*ACOS((TowerDistanceMatrix!Z20^2+'Map and Results'!$G$46^2-'Map and Results'!$G38^2)/(2*TowerDistanceMatrix!Z20*'Map and Results'!$G$46))+'Map and Results'!$G38^2*ACOS((TowerDistanceMatrix!Z20^2-'Map and Results'!$G$46^2+'Map and Results'!$G38^2)/(2*TowerDistanceMatrix!Z20*'Map and Results'!$G38))-0.5*SQRT((-TowerDistanceMatrix!Z20+'Map and Results'!$G$46+'Map and Results'!$G38)*(TowerDistanceMatrix!Z20+'Map and Results'!$G$46-'Map and Results'!$G38)*(TowerDistanceMatrix!Z20-'Map and Results'!$G$46+'Map and Results'!$G38)*(TowerDistanceMatrix!Z20+'Map and Results'!$G$46+'Map and Results'!$G38))))</f>
        <v>0</v>
      </c>
      <c r="AA21" s="26">
        <f ca="1">IF(TowerDistanceMatrix!AA20&lt;=ABS('Map and Results'!$G$47-'Map and Results'!$G38),MIN('Map and Results'!$H$47,'Map and Results'!$H38),IF(TowerDistanceMatrix!AA20&gt;=('Map and Results'!$G38+'Map and Results'!$G$47),0,'Map and Results'!$G$47^2*ACOS((TowerDistanceMatrix!AA20^2+'Map and Results'!$G$47^2-'Map and Results'!$G38^2)/(2*TowerDistanceMatrix!AA20*'Map and Results'!$G$47))+'Map and Results'!$G38^2*ACOS((TowerDistanceMatrix!AA20^2-'Map and Results'!$G$47^2+'Map and Results'!$G38^2)/(2*TowerDistanceMatrix!AA20*'Map and Results'!$G38))-0.5*SQRT((-TowerDistanceMatrix!AA20+'Map and Results'!$G$47+'Map and Results'!$G38)*(TowerDistanceMatrix!AA20+'Map and Results'!$G$47-'Map and Results'!$G38)*(TowerDistanceMatrix!AA20-'Map and Results'!$G$47+'Map and Results'!$G38)*(TowerDistanceMatrix!AA20+'Map and Results'!$G$47+'Map and Results'!$G38))))</f>
        <v>0</v>
      </c>
      <c r="AB21" s="26">
        <f ca="1">IF(TowerDistanceMatrix!AB20&lt;=ABS('Map and Results'!$G$48-'Map and Results'!$G38),MIN('Map and Results'!$H$48,'Map and Results'!$H38),IF(TowerDistanceMatrix!AB20&gt;=('Map and Results'!$G38+'Map and Results'!$G$48),0,'Map and Results'!$G$48^2*ACOS((TowerDistanceMatrix!AB20^2+'Map and Results'!$G$48^2-'Map and Results'!$G38^2)/(2*TowerDistanceMatrix!AB20*'Map and Results'!$G$48))+'Map and Results'!$G38^2*ACOS((TowerDistanceMatrix!AB20^2-'Map and Results'!$G$48^2+'Map and Results'!$G38^2)/(2*TowerDistanceMatrix!AB20*'Map and Results'!$G38))-0.5*SQRT((-TowerDistanceMatrix!AB20+'Map and Results'!$G$48+'Map and Results'!$G38)*(TowerDistanceMatrix!AB20+'Map and Results'!$G$48-'Map and Results'!$G38)*(TowerDistanceMatrix!AB20-'Map and Results'!$G$48+'Map and Results'!$G38)*(TowerDistanceMatrix!AB20+'Map and Results'!$G$48+'Map and Results'!$G38))))</f>
        <v>0</v>
      </c>
      <c r="AC21" s="26">
        <f ca="1">IF(TowerDistanceMatrix!AC20&lt;=ABS('Map and Results'!$G$49-'Map and Results'!$G38),MIN('Map and Results'!$H$49,'Map and Results'!$H38),IF(TowerDistanceMatrix!AC20&gt;=('Map and Results'!$G38+'Map and Results'!$G$49),0,'Map and Results'!$G$49^2*ACOS((TowerDistanceMatrix!AC20^2+'Map and Results'!$G$49^2-'Map and Results'!$G38^2)/(2*TowerDistanceMatrix!AC20*'Map and Results'!$G$49))+'Map and Results'!$G38^2*ACOS((TowerDistanceMatrix!AC20^2-'Map and Results'!$G$49^2+'Map and Results'!$G38^2)/(2*TowerDistanceMatrix!AC20*'Map and Results'!$G38))-0.5*SQRT((-TowerDistanceMatrix!AC20+'Map and Results'!$G$49+'Map and Results'!$G38)*(TowerDistanceMatrix!AC20+'Map and Results'!$G$49-'Map and Results'!$G38)*(TowerDistanceMatrix!AC20-'Map and Results'!$G$49+'Map and Results'!$G38)*(TowerDistanceMatrix!AC20+'Map and Results'!$G$49+'Map and Results'!$G38))))</f>
        <v>0</v>
      </c>
      <c r="AD21" s="26">
        <f ca="1">IF(TowerDistanceMatrix!AD20&lt;=ABS('Map and Results'!$G$50-'Map and Results'!$G38),MIN('Map and Results'!$H$50,'Map and Results'!$H38),IF(TowerDistanceMatrix!AD20&gt;=('Map and Results'!$G38+'Map and Results'!$G$50),0,'Map and Results'!$G$50^2*ACOS((TowerDistanceMatrix!AD20^2+'Map and Results'!$G$50^2-'Map and Results'!$G38^2)/(2*TowerDistanceMatrix!AD20*'Map and Results'!$G$50))+'Map and Results'!$G38^2*ACOS((TowerDistanceMatrix!AD20^2-'Map and Results'!$G$50^2+'Map and Results'!$G38^2)/(2*TowerDistanceMatrix!AD20*'Map and Results'!$G38))-0.5*SQRT((-TowerDistanceMatrix!AD20+'Map and Results'!$G$50+'Map and Results'!$G38)*(TowerDistanceMatrix!AD20+'Map and Results'!$G$50-'Map and Results'!$G38)*(TowerDistanceMatrix!AD20-'Map and Results'!$G$50+'Map and Results'!$G38)*(TowerDistanceMatrix!AD20+'Map and Results'!$G$50+'Map and Results'!$G38))))</f>
        <v>0</v>
      </c>
      <c r="AE21" s="26">
        <f ca="1">IF(TowerDistanceMatrix!AE20&lt;=ABS('Map and Results'!$G$51-'Map and Results'!$G38),MIN('Map and Results'!$H$51,'Map and Results'!$H38),IF(TowerDistanceMatrix!AE20&gt;=('Map and Results'!$G38+'Map and Results'!$G$51),0,'Map and Results'!$G$51^2*ACOS((TowerDistanceMatrix!AE20^2+'Map and Results'!$G$51^2-'Map and Results'!$G38^2)/(2*TowerDistanceMatrix!AE20*'Map and Results'!$G$51))+'Map and Results'!$G38^2*ACOS((TowerDistanceMatrix!AE20^2-'Map and Results'!$G$51^2+'Map and Results'!$G38^2)/(2*TowerDistanceMatrix!AE20*'Map and Results'!$G38))-0.5*SQRT((-TowerDistanceMatrix!AE20+'Map and Results'!$G$51+'Map and Results'!$G38)*(TowerDistanceMatrix!AE20+'Map and Results'!$G$51-'Map and Results'!$G38)*(TowerDistanceMatrix!AE20-'Map and Results'!$G$51+'Map and Results'!$G38)*(TowerDistanceMatrix!AE20+'Map and Results'!$G$51+'Map and Results'!$G38))))</f>
        <v>0</v>
      </c>
      <c r="AF21" s="26">
        <f ca="1">IF(TowerDistanceMatrix!AF20&lt;=ABS('Map and Results'!$G$52-'Map and Results'!$G38),MIN('Map and Results'!$H$52,'Map and Results'!$H38),IF(TowerDistanceMatrix!AF20&gt;=('Map and Results'!$G38+'Map and Results'!$G$52),0,'Map and Results'!$G$52^2*ACOS((TowerDistanceMatrix!AF20^2+'Map and Results'!$G$52^2-'Map and Results'!$G38^2)/(2*TowerDistanceMatrix!AF20*'Map and Results'!$G$52))+'Map and Results'!$G38^2*ACOS((TowerDistanceMatrix!AF20^2-'Map and Results'!$G$52^2+'Map and Results'!$G38^2)/(2*TowerDistanceMatrix!AF20*'Map and Results'!$G38))-0.5*SQRT((-TowerDistanceMatrix!AF20+'Map and Results'!$G$52+'Map and Results'!$G38)*(TowerDistanceMatrix!AF20+'Map and Results'!$G$52-'Map and Results'!$G38)*(TowerDistanceMatrix!AF20-'Map and Results'!$G$52+'Map and Results'!$G38)*(TowerDistanceMatrix!AF20+'Map and Results'!$G$52+'Map and Results'!$G38))))</f>
        <v>0</v>
      </c>
      <c r="AG21" s="26">
        <f ca="1">IF(TowerDistanceMatrix!AG20&lt;=ABS('Map and Results'!$G$53-'Map and Results'!$G38),MIN('Map and Results'!$H$53,'Map and Results'!$H38),IF(TowerDistanceMatrix!AG20&gt;=('Map and Results'!$G38+'Map and Results'!$G$53),0,'Map and Results'!$G$53^2*ACOS((TowerDistanceMatrix!AG20^2+'Map and Results'!$G$53^2-'Map and Results'!$G38^2)/(2*TowerDistanceMatrix!AG20*'Map and Results'!$G$53))+'Map and Results'!$G38^2*ACOS((TowerDistanceMatrix!AG20^2-'Map and Results'!$G$53^2+'Map and Results'!$G38^2)/(2*TowerDistanceMatrix!AG20*'Map and Results'!$G38))-0.5*SQRT((-TowerDistanceMatrix!AG20+'Map and Results'!$G$53+'Map and Results'!$G38)*(TowerDistanceMatrix!AG20+'Map and Results'!$G$53-'Map and Results'!$G38)*(TowerDistanceMatrix!AG20-'Map and Results'!$G$53+'Map and Results'!$G38)*(TowerDistanceMatrix!AG20+'Map and Results'!$G$53+'Map and Results'!$G38))))</f>
        <v>0</v>
      </c>
      <c r="AH21" s="26">
        <f ca="1">IF(TowerDistanceMatrix!AH20&lt;=ABS('Map and Results'!$G$54-'Map and Results'!$G38),MIN('Map and Results'!$H$54,'Map and Results'!$H38),IF(TowerDistanceMatrix!AH20&gt;=('Map and Results'!$G38+'Map and Results'!$G$54),0,'Map and Results'!$G$54^2*ACOS((TowerDistanceMatrix!AH20^2+'Map and Results'!$G$54^2-'Map and Results'!$G38^2)/(2*TowerDistanceMatrix!AH20*'Map and Results'!$G$54))+'Map and Results'!$G38^2*ACOS((TowerDistanceMatrix!AH20^2-'Map and Results'!$G$54^2+'Map and Results'!$G38^2)/(2*TowerDistanceMatrix!AH20*'Map and Results'!$G38))-0.5*SQRT((-TowerDistanceMatrix!AH20+'Map and Results'!$G$54+'Map and Results'!$G38)*(TowerDistanceMatrix!AH20+'Map and Results'!$G$54-'Map and Results'!$G38)*(TowerDistanceMatrix!AH20-'Map and Results'!$G$54+'Map and Results'!$G38)*(TowerDistanceMatrix!AH20+'Map and Results'!$G$54+'Map and Results'!$G38))))</f>
        <v>0</v>
      </c>
      <c r="AI21" s="26">
        <f ca="1">IF(TowerDistanceMatrix!AI20&lt;=ABS('Map and Results'!$G$55-'Map and Results'!$G38),MIN('Map and Results'!$H$55,'Map and Results'!$H38),IF(TowerDistanceMatrix!AI20&gt;=('Map and Results'!$G38+'Map and Results'!$G$55),0,'Map and Results'!$G$55^2*ACOS((TowerDistanceMatrix!AI20^2+'Map and Results'!$G$55^2-'Map and Results'!$G38^2)/(2*TowerDistanceMatrix!AI20*'Map and Results'!$G$55))+'Map and Results'!$G38^2*ACOS((TowerDistanceMatrix!AI20^2-'Map and Results'!$G$55^2+'Map and Results'!$G38^2)/(2*TowerDistanceMatrix!AI20*'Map and Results'!$G38))-0.5*SQRT((-TowerDistanceMatrix!AI20+'Map and Results'!$G$55+'Map and Results'!$G38)*(TowerDistanceMatrix!AI20+'Map and Results'!$G$55-'Map and Results'!$G38)*(TowerDistanceMatrix!AI20-'Map and Results'!$G$55+'Map and Results'!$G38)*(TowerDistanceMatrix!AI20+'Map and Results'!$G$55+'Map and Results'!$G38))))</f>
        <v>0</v>
      </c>
      <c r="AJ21" s="26">
        <f ca="1">IF(TowerDistanceMatrix!AJ20&lt;=ABS('Map and Results'!$G$56-'Map and Results'!$G38),MIN('Map and Results'!$H$56,'Map and Results'!$H38),IF(TowerDistanceMatrix!AJ20&gt;=('Map and Results'!$G38+'Map and Results'!$G$56),0,'Map and Results'!$G$56^2*ACOS((TowerDistanceMatrix!AJ20^2+'Map and Results'!$G$56^2-'Map and Results'!$G38^2)/(2*TowerDistanceMatrix!AJ20*'Map and Results'!$G$56))+'Map and Results'!$G38^2*ACOS((TowerDistanceMatrix!AJ20^2-'Map and Results'!$G$56^2+'Map and Results'!$G38^2)/(2*TowerDistanceMatrix!AJ20*'Map and Results'!$G38))-0.5*SQRT((-TowerDistanceMatrix!AJ20+'Map and Results'!$G$56+'Map and Results'!$G38)*(TowerDistanceMatrix!AJ20+'Map and Results'!$G$56-'Map and Results'!$G38)*(TowerDistanceMatrix!AJ20-'Map and Results'!$G$56+'Map and Results'!$G38)*(TowerDistanceMatrix!AJ20+'Map and Results'!$G$56+'Map and Results'!$G38))))</f>
        <v>0</v>
      </c>
      <c r="AK21" s="26">
        <f ca="1">IF(TowerDistanceMatrix!AK20&lt;=ABS('Map and Results'!$G$57-'Map and Results'!$G38),MIN('Map and Results'!$H$57,'Map and Results'!$H38),IF(TowerDistanceMatrix!AK20&gt;=('Map and Results'!$G38+'Map and Results'!$G$57),0,'Map and Results'!$G$57^2*ACOS((TowerDistanceMatrix!AK20^2+'Map and Results'!$G$57^2-'Map and Results'!$G38^2)/(2*TowerDistanceMatrix!AK20*'Map and Results'!$G$57))+'Map and Results'!$G38^2*ACOS((TowerDistanceMatrix!AK20^2-'Map and Results'!$G$57^2+'Map and Results'!$G38^2)/(2*TowerDistanceMatrix!AK20*'Map and Results'!$G38))-0.5*SQRT((-TowerDistanceMatrix!AK20+'Map and Results'!$G$57+'Map and Results'!$G38)*(TowerDistanceMatrix!AK20+'Map and Results'!$G$57-'Map and Results'!$G38)*(TowerDistanceMatrix!AK20-'Map and Results'!$G$57+'Map and Results'!$G38)*(TowerDistanceMatrix!AK20+'Map and Results'!$G$57+'Map and Results'!$G38))))</f>
        <v>0</v>
      </c>
      <c r="AL21" s="26">
        <f ca="1">IF(TowerDistanceMatrix!AL20&lt;=ABS('Map and Results'!$G$58-'Map and Results'!$G38),MIN('Map and Results'!$H$58,'Map and Results'!$H38),IF(TowerDistanceMatrix!AL20&gt;=('Map and Results'!$G38+'Map and Results'!$G$58),0,'Map and Results'!$G$58^2*ACOS((TowerDistanceMatrix!AL20^2+'Map and Results'!$G$58^2-'Map and Results'!$G38^2)/(2*TowerDistanceMatrix!AL20*'Map and Results'!$G$58))+'Map and Results'!$G38^2*ACOS((TowerDistanceMatrix!AL20^2-'Map and Results'!$G$58^2+'Map and Results'!$G38^2)/(2*TowerDistanceMatrix!AL20*'Map and Results'!$G38))-0.5*SQRT((-TowerDistanceMatrix!AL20+'Map and Results'!$G$58+'Map and Results'!$G38)*(TowerDistanceMatrix!AL20+'Map and Results'!$G$58-'Map and Results'!$G38)*(TowerDistanceMatrix!AL20-'Map and Results'!$G$58+'Map and Results'!$G38)*(TowerDistanceMatrix!AL20+'Map and Results'!$G$58+'Map and Results'!$G38))))</f>
        <v>0</v>
      </c>
      <c r="AM21" s="26">
        <f ca="1">IF(TowerDistanceMatrix!AM20&lt;=ABS('Map and Results'!$G$59-'Map and Results'!$G38),MIN('Map and Results'!$H$59,'Map and Results'!$H38),IF(TowerDistanceMatrix!AM20&gt;=('Map and Results'!$G38+'Map and Results'!$G$59),0,'Map and Results'!$G$59^2*ACOS((TowerDistanceMatrix!AM20^2+'Map and Results'!$G$59^2-'Map and Results'!$G38^2)/(2*TowerDistanceMatrix!AM20*'Map and Results'!$G$59))+'Map and Results'!$G38^2*ACOS((TowerDistanceMatrix!AM20^2-'Map and Results'!$G$59^2+'Map and Results'!$G38^2)/(2*TowerDistanceMatrix!AM20*'Map and Results'!$G38))-0.5*SQRT((-TowerDistanceMatrix!AM20+'Map and Results'!$G$59+'Map and Results'!$G38)*(TowerDistanceMatrix!AM20+'Map and Results'!$G$59-'Map and Results'!$G38)*(TowerDistanceMatrix!AM20-'Map and Results'!$G$59+'Map and Results'!$G38)*(TowerDistanceMatrix!AM20+'Map and Results'!$G$59+'Map and Results'!$G38))))</f>
        <v>0</v>
      </c>
      <c r="AN21" s="26">
        <f ca="1">IF(TowerDistanceMatrix!AN20&lt;=ABS('Map and Results'!$G$60-'Map and Results'!$G38),MIN('Map and Results'!$H$60,'Map and Results'!$H38),IF(TowerDistanceMatrix!AN20&gt;=('Map and Results'!$G38+'Map and Results'!$G$60),0,'Map and Results'!$G$60^2*ACOS((TowerDistanceMatrix!AN20^2+'Map and Results'!$G$60^2-'Map and Results'!$G38^2)/(2*TowerDistanceMatrix!AN20*'Map and Results'!$G$60))+'Map and Results'!$G38^2*ACOS((TowerDistanceMatrix!AN20^2-'Map and Results'!$G$60^2+'Map and Results'!$G38^2)/(2*TowerDistanceMatrix!AN20*'Map and Results'!$G38))-0.5*SQRT((-TowerDistanceMatrix!AN20+'Map and Results'!$G$60+'Map and Results'!$G38)*(TowerDistanceMatrix!AN20+'Map and Results'!$G$60-'Map and Results'!$G38)*(TowerDistanceMatrix!AN20-'Map and Results'!$G$60+'Map and Results'!$G38)*(TowerDistanceMatrix!AN20+'Map and Results'!$G$60+'Map and Results'!$G38))))</f>
        <v>0</v>
      </c>
      <c r="AO21" s="26">
        <f ca="1">IF(TowerDistanceMatrix!AO20&lt;=ABS('Map and Results'!$G$61-'Map and Results'!$G38),MIN('Map and Results'!$H$61,'Map and Results'!$H38),IF(TowerDistanceMatrix!AO20&gt;=('Map and Results'!$G38+'Map and Results'!$G$61),0,'Map and Results'!$G$61^2*ACOS((TowerDistanceMatrix!AO20^2+'Map and Results'!$G$61^2-'Map and Results'!$G38^2)/(2*TowerDistanceMatrix!AO20*'Map and Results'!$G$61))+'Map and Results'!$G38^2*ACOS((TowerDistanceMatrix!AO20^2-'Map and Results'!$G$61^2+'Map and Results'!$G38^2)/(2*TowerDistanceMatrix!AO20*'Map and Results'!$G38))-0.5*SQRT((-TowerDistanceMatrix!AO20+'Map and Results'!$G$61+'Map and Results'!$G38)*(TowerDistanceMatrix!AO20+'Map and Results'!$G$61-'Map and Results'!$G38)*(TowerDistanceMatrix!AO20-'Map and Results'!$G$61+'Map and Results'!$G38)*(TowerDistanceMatrix!AO20+'Map and Results'!$G$61+'Map and Results'!$G38))))</f>
        <v>0</v>
      </c>
      <c r="AP21" s="26">
        <f ca="1">IF(TowerDistanceMatrix!AP20&lt;=ABS('Map and Results'!$G$62-'Map and Results'!$G38),MIN('Map and Results'!$H$62,'Map and Results'!$H38),IF(TowerDistanceMatrix!AP20&gt;=('Map and Results'!$G38+'Map and Results'!$G$62),0,'Map and Results'!$G$62^2*ACOS((TowerDistanceMatrix!AP20^2+'Map and Results'!$G$62^2-'Map and Results'!$G38^2)/(2*TowerDistanceMatrix!AP20*'Map and Results'!$G$62))+'Map and Results'!$G38^2*ACOS((TowerDistanceMatrix!AP20^2-'Map and Results'!$G$62^2+'Map and Results'!$G38^2)/(2*TowerDistanceMatrix!AP20*'Map and Results'!$G38))-0.5*SQRT((-TowerDistanceMatrix!AP20+'Map and Results'!$G$62+'Map and Results'!$G38)*(TowerDistanceMatrix!AP20+'Map and Results'!$G$62-'Map and Results'!$G38)*(TowerDistanceMatrix!AP20-'Map and Results'!$G$62+'Map and Results'!$G38)*(TowerDistanceMatrix!AP20+'Map and Results'!$G$62+'Map and Results'!$G38))))</f>
        <v>0</v>
      </c>
      <c r="AQ21" s="26">
        <f ca="1">IF(TowerDistanceMatrix!AQ20&lt;=ABS('Map and Results'!$G$63-'Map and Results'!$G38),MIN('Map and Results'!$H$63,'Map and Results'!$H38),IF(TowerDistanceMatrix!AQ20&gt;=('Map and Results'!$G38+'Map and Results'!$G$63),0,'Map and Results'!$G$63^2*ACOS((TowerDistanceMatrix!AQ20^2+'Map and Results'!$G$63^2-'Map and Results'!$G38^2)/(2*TowerDistanceMatrix!AQ20*'Map and Results'!$G$63))+'Map and Results'!$G38^2*ACOS((TowerDistanceMatrix!AQ20^2-'Map and Results'!$G$63^2+'Map and Results'!$G38^2)/(2*TowerDistanceMatrix!AQ20*'Map and Results'!$G38))-0.5*SQRT((-TowerDistanceMatrix!AQ20+'Map and Results'!$G$63+'Map and Results'!$G38)*(TowerDistanceMatrix!AQ20+'Map and Results'!$G$63-'Map and Results'!$G38)*(TowerDistanceMatrix!AQ20-'Map and Results'!$G$63+'Map and Results'!$G38)*(TowerDistanceMatrix!AQ20+'Map and Results'!$G$63+'Map and Results'!$G38))))</f>
        <v>0</v>
      </c>
      <c r="AR21" s="26">
        <f ca="1">IF(TowerDistanceMatrix!AR20&lt;=ABS('Map and Results'!$G$64-'Map and Results'!$G38),MIN('Map and Results'!$H$64,'Map and Results'!$H38),IF(TowerDistanceMatrix!AR20&gt;=('Map and Results'!$G38+'Map and Results'!$G$64),0,'Map and Results'!$G$64^2*ACOS((TowerDistanceMatrix!AR20^2+'Map and Results'!$G$64^2-'Map and Results'!$G38^2)/(2*TowerDistanceMatrix!AR20*'Map and Results'!$G$64))+'Map and Results'!$G38^2*ACOS((TowerDistanceMatrix!AR20^2-'Map and Results'!$G$64^2+'Map and Results'!$G38^2)/(2*TowerDistanceMatrix!AR20*'Map and Results'!$G38))-0.5*SQRT((-TowerDistanceMatrix!AR20+'Map and Results'!$G$64+'Map and Results'!$G38)*(TowerDistanceMatrix!AR20+'Map and Results'!$G$64-'Map and Results'!$G38)*(TowerDistanceMatrix!AR20-'Map and Results'!$G$64+'Map and Results'!$G38)*(TowerDistanceMatrix!AR20+'Map and Results'!$G$64+'Map and Results'!$G38))))</f>
        <v>0</v>
      </c>
      <c r="AS21" s="26">
        <f ca="1">IF(TowerDistanceMatrix!AS20&lt;=ABS('Map and Results'!$G$65-'Map and Results'!$G38),MIN('Map and Results'!$H$65,'Map and Results'!$H38),IF(TowerDistanceMatrix!AS20&gt;=('Map and Results'!$G38+'Map and Results'!$G$65),0,'Map and Results'!$G$65^2*ACOS((TowerDistanceMatrix!AS20^2+'Map and Results'!$G$65^2-'Map and Results'!$G38^2)/(2*TowerDistanceMatrix!AS20*'Map and Results'!$G$65))+'Map and Results'!$G38^2*ACOS((TowerDistanceMatrix!AS20^2-'Map and Results'!$G$65^2+'Map and Results'!$G38^2)/(2*TowerDistanceMatrix!AS20*'Map and Results'!$G38))-0.5*SQRT((-TowerDistanceMatrix!AS20+'Map and Results'!$G$65+'Map and Results'!$G38)*(TowerDistanceMatrix!AS20+'Map and Results'!$G$65-'Map and Results'!$G38)*(TowerDistanceMatrix!AS20-'Map and Results'!$G$65+'Map and Results'!$G38)*(TowerDistanceMatrix!AS20+'Map and Results'!$G$65+'Map and Results'!$G38))))</f>
        <v>0</v>
      </c>
      <c r="AT21" s="26">
        <f ca="1">IF(TowerDistanceMatrix!AT20&lt;=ABS('Map and Results'!$G$66-'Map and Results'!$G38),MIN('Map and Results'!$H$66,'Map and Results'!$H38),IF(TowerDistanceMatrix!AT20&gt;=('Map and Results'!$G38+'Map and Results'!$G$66),0,'Map and Results'!$G$66^2*ACOS((TowerDistanceMatrix!AT20^2+'Map and Results'!$G$66^2-'Map and Results'!$G38^2)/(2*TowerDistanceMatrix!AT20*'Map and Results'!$G$66))+'Map and Results'!$G38^2*ACOS((TowerDistanceMatrix!AT20^2-'Map and Results'!$G$66^2+'Map and Results'!$G38^2)/(2*TowerDistanceMatrix!AT20*'Map and Results'!$G38))-0.5*SQRT((-TowerDistanceMatrix!AT20+'Map and Results'!$G$66+'Map and Results'!$G38)*(TowerDistanceMatrix!AT20+'Map and Results'!$G$66-'Map and Results'!$G38)*(TowerDistanceMatrix!AT20-'Map and Results'!$G$66+'Map and Results'!$G38)*(TowerDistanceMatrix!AT20+'Map and Results'!$G$66+'Map and Results'!$G38))))</f>
        <v>0</v>
      </c>
      <c r="AU21" s="26">
        <f ca="1">IF(TowerDistanceMatrix!AU20&lt;=ABS('Map and Results'!$G$67-'Map and Results'!$G38),MIN('Map and Results'!$H$67,'Map and Results'!$H38),IF(TowerDistanceMatrix!AU20&gt;=('Map and Results'!$G38+'Map and Results'!$G$67),0,'Map and Results'!$G$67^2*ACOS((TowerDistanceMatrix!AU20^2+'Map and Results'!$G$67^2-'Map and Results'!$G38^2)/(2*TowerDistanceMatrix!AU20*'Map and Results'!$G$67))+'Map and Results'!$G38^2*ACOS((TowerDistanceMatrix!AU20^2-'Map and Results'!$G$67^2+'Map and Results'!$G38^2)/(2*TowerDistanceMatrix!AU20*'Map and Results'!$G38))-0.5*SQRT((-TowerDistanceMatrix!AU20+'Map and Results'!$G$67+'Map and Results'!$G38)*(TowerDistanceMatrix!AU20+'Map and Results'!$G$67-'Map and Results'!$G38)*(TowerDistanceMatrix!AU20-'Map and Results'!$G$67+'Map and Results'!$G38)*(TowerDistanceMatrix!AU20+'Map and Results'!$G$67+'Map and Results'!$G38))))</f>
        <v>0</v>
      </c>
      <c r="AV21" s="26">
        <f ca="1">IF(TowerDistanceMatrix!AV20&lt;=ABS('Map and Results'!$G$68-'Map and Results'!$G38),MIN('Map and Results'!$H$68,'Map and Results'!$H38),IF(TowerDistanceMatrix!AV20&gt;=('Map and Results'!$G38+'Map and Results'!$G$68),0,'Map and Results'!$G$68^2*ACOS((TowerDistanceMatrix!AV20^2+'Map and Results'!$G$68^2-'Map and Results'!$G38^2)/(2*TowerDistanceMatrix!AV20*'Map and Results'!$G$68))+'Map and Results'!$G38^2*ACOS((TowerDistanceMatrix!AV20^2-'Map and Results'!$G$68^2+'Map and Results'!$G38^2)/(2*TowerDistanceMatrix!AV20*'Map and Results'!$G38))-0.5*SQRT((-TowerDistanceMatrix!AV20+'Map and Results'!$G$68+'Map and Results'!$G38)*(TowerDistanceMatrix!AV20+'Map and Results'!$G$68-'Map and Results'!$G38)*(TowerDistanceMatrix!AV20-'Map and Results'!$G$68+'Map and Results'!$G38)*(TowerDistanceMatrix!AV20+'Map and Results'!$G$68+'Map and Results'!$G38))))</f>
        <v>0</v>
      </c>
      <c r="AW21" s="26">
        <f ca="1">IF(TowerDistanceMatrix!AW20&lt;=ABS('Map and Results'!$G$69-'Map and Results'!$G38),MIN('Map and Results'!$H$69,'Map and Results'!$H38),IF(TowerDistanceMatrix!AW20&gt;=('Map and Results'!$G38+'Map and Results'!$G$69),0,'Map and Results'!$G$69^2*ACOS((TowerDistanceMatrix!AW20^2+'Map and Results'!$G$69^2-'Map and Results'!$G38^2)/(2*TowerDistanceMatrix!AW20*'Map and Results'!$G$69))+'Map and Results'!$G38^2*ACOS((TowerDistanceMatrix!AW20^2-'Map and Results'!$G$69^2+'Map and Results'!$G38^2)/(2*TowerDistanceMatrix!AW20*'Map and Results'!$G38))-0.5*SQRT((-TowerDistanceMatrix!AW20+'Map and Results'!$G$69+'Map and Results'!$G38)*(TowerDistanceMatrix!AW20+'Map and Results'!$G$69-'Map and Results'!$G38)*(TowerDistanceMatrix!AW20-'Map and Results'!$G$69+'Map and Results'!$G38)*(TowerDistanceMatrix!AW20+'Map and Results'!$G$69+'Map and Results'!$G38))))</f>
        <v>0</v>
      </c>
      <c r="AX21" s="26">
        <f ca="1">IF(TowerDistanceMatrix!AX20&lt;=ABS('Map and Results'!$G$70-'Map and Results'!$G38),MIN('Map and Results'!$H$70,'Map and Results'!$H38),IF(TowerDistanceMatrix!AX20&gt;=('Map and Results'!$G38+'Map and Results'!$G$70),0,'Map and Results'!$G$70^2*ACOS((TowerDistanceMatrix!AX20^2+'Map and Results'!$G$70^2-'Map and Results'!$G38^2)/(2*TowerDistanceMatrix!AX20*'Map and Results'!$G$70))+'Map and Results'!$G38^2*ACOS((TowerDistanceMatrix!AX20^2-'Map and Results'!$G$70^2+'Map and Results'!$G38^2)/(2*TowerDistanceMatrix!AX20*'Map and Results'!$G38))-0.5*SQRT((-TowerDistanceMatrix!AX20+'Map and Results'!$G$70+'Map and Results'!$G38)*(TowerDistanceMatrix!AX20+'Map and Results'!$G$70-'Map and Results'!$G38)*(TowerDistanceMatrix!AX20-'Map and Results'!$G$70+'Map and Results'!$G38)*(TowerDistanceMatrix!AX20+'Map and Results'!$G$70+'Map and Results'!$G38))))</f>
        <v>0</v>
      </c>
      <c r="AY21" s="26">
        <f ca="1">IF(TowerDistanceMatrix!AY20&lt;=ABS('Map and Results'!$G$71-'Map and Results'!$G38),MIN('Map and Results'!$H$71,'Map and Results'!$H38),IF(TowerDistanceMatrix!AY20&gt;=('Map and Results'!$G38+'Map and Results'!$G$71),0,'Map and Results'!$G$71^2*ACOS((TowerDistanceMatrix!AY20^2+'Map and Results'!$G$71^2-'Map and Results'!$G38^2)/(2*TowerDistanceMatrix!AY20*'Map and Results'!$G$71))+'Map and Results'!$G38^2*ACOS((TowerDistanceMatrix!AY20^2-'Map and Results'!$G$71^2+'Map and Results'!$G38^2)/(2*TowerDistanceMatrix!AY20*'Map and Results'!$G38))-0.5*SQRT((-TowerDistanceMatrix!AY20+'Map and Results'!$G$71+'Map and Results'!$G38)*(TowerDistanceMatrix!AY20+'Map and Results'!$G$71-'Map and Results'!$G38)*(TowerDistanceMatrix!AY20-'Map and Results'!$G$71+'Map and Results'!$G38)*(TowerDistanceMatrix!AY20+'Map and Results'!$G$71+'Map and Results'!$G38))))</f>
        <v>0</v>
      </c>
      <c r="AZ21" s="26">
        <f ca="1">IF(TowerDistanceMatrix!AZ20&lt;=ABS('Map and Results'!$G$72-'Map and Results'!$G38),MIN('Map and Results'!$H$72,'Map and Results'!$H38),IF(TowerDistanceMatrix!AZ20&gt;=('Map and Results'!$G38+'Map and Results'!$G$72),0,'Map and Results'!$G$72^2*ACOS((TowerDistanceMatrix!AZ20^2+'Map and Results'!$G$72^2-'Map and Results'!$G38^2)/(2*TowerDistanceMatrix!AZ20*'Map and Results'!$G$72))+'Map and Results'!$G38^2*ACOS((TowerDistanceMatrix!AZ20^2-'Map and Results'!$G$72^2+'Map and Results'!$G38^2)/(2*TowerDistanceMatrix!AZ20*'Map and Results'!$G38))-0.5*SQRT((-TowerDistanceMatrix!AZ20+'Map and Results'!$G$72+'Map and Results'!$G38)*(TowerDistanceMatrix!AZ20+'Map and Results'!$G$72-'Map and Results'!$G38)*(TowerDistanceMatrix!AZ20-'Map and Results'!$G$72+'Map and Results'!$G38)*(TowerDistanceMatrix!AZ20+'Map and Results'!$G$72+'Map and Results'!$G38))))</f>
        <v>0</v>
      </c>
      <c r="BA21" s="26"/>
      <c r="BB21" s="26"/>
      <c r="BC21">
        <f ca="1">IF('Map and Results'!B38=0,0,SUM(C21:AZ21))-BE21</f>
        <v>998.17558550156741</v>
      </c>
      <c r="BD21">
        <v>16</v>
      </c>
      <c r="BE21">
        <f t="shared" ca="1" si="0"/>
        <v>1256.6370614359173</v>
      </c>
      <c r="BG21">
        <f t="shared" ca="1" si="1"/>
        <v>12.566370614359172</v>
      </c>
      <c r="BH21">
        <f t="shared" ca="1" si="2"/>
        <v>251.32741228718348</v>
      </c>
      <c r="BJ21">
        <f ca="1">IF('Map and Results'!B38=0,0,IF((SUM(C21:AZ21)-BE21)&gt;BH21,$BJ$3,0))</f>
        <v>10000000000</v>
      </c>
    </row>
    <row r="22" spans="1:62" ht="15">
      <c r="B22" s="7">
        <v>17</v>
      </c>
      <c r="C22" s="4">
        <f ca="1">IF(TowerDistanceMatrix!C21&lt;=ABS('Map and Results'!$G$23-'Map and Results'!G39),MIN('Map and Results'!H39,'Map and Results'!H37),IF(TowerDistanceMatrix!C21&gt;=('Map and Results'!$G$23+'Map and Results'!G39),0,'Map and Results'!$G$23^2*ACOS((TowerDistanceMatrix!C21^2+'Map and Results'!$G$23^2-'Map and Results'!G39^2)/(2*TowerDistanceMatrix!C21*'Map and Results'!$G$23))+'Map and Results'!G39^2*ACOS((TowerDistanceMatrix!C21^2-'Map and Results'!$G$23^2+'Map and Results'!G39^2)/(2*TowerDistanceMatrix!C21*'Map and Results'!G39))-0.5*SQRT((-TowerDistanceMatrix!C21+'Map and Results'!$G$23+'Map and Results'!G39)*(TowerDistanceMatrix!C21+'Map and Results'!$G$23-'Map and Results'!G39)*(TowerDistanceMatrix!C21-'Map and Results'!$G$23+'Map and Results'!G39)*(TowerDistanceMatrix!C21+'Map and Results'!$G$23+'Map and Results'!G39))))</f>
        <v>0</v>
      </c>
      <c r="D22">
        <f ca="1">IF(TowerDistanceMatrix!D21&lt;=ABS('Map and Results'!$G$24-'Map and Results'!G39),MIN('Map and Results'!$H$24,'Map and Results'!H39),IF(TowerDistanceMatrix!D21&gt;=('Map and Results'!G39+'Map and Results'!$G$24),0,'Map and Results'!$G$24^2*ACOS((TowerDistanceMatrix!D21^2+'Map and Results'!$G$24^2-'Map and Results'!G39^2)/(2*TowerDistanceMatrix!D21*'Map and Results'!$G$24))+'Map and Results'!G39^2*ACOS((TowerDistanceMatrix!D21^2-'Map and Results'!$G$24^2+'Map and Results'!G39^2)/(2*TowerDistanceMatrix!D21*'Map and Results'!G39))-0.5*SQRT((-TowerDistanceMatrix!D21+'Map and Results'!$G$24+'Map and Results'!G39)*(TowerDistanceMatrix!D21+'Map and Results'!$G$24-'Map and Results'!G39)*(TowerDistanceMatrix!D21-'Map and Results'!$G$24+'Map and Results'!G39)*(TowerDistanceMatrix!D21+'Map and Results'!$G$24+'Map and Results'!G39))))</f>
        <v>0</v>
      </c>
      <c r="E22">
        <f ca="1">IF(TowerDistanceMatrix!E21&lt;=ABS('Map and Results'!$G$25-'Map and Results'!G39),MIN('Map and Results'!$H$25,'Map and Results'!H39),IF(TowerDistanceMatrix!E21&gt;=('Map and Results'!G39+'Map and Results'!$G$25),0,'Map and Results'!$G$25^2*ACOS((TowerDistanceMatrix!E21^2+'Map and Results'!$G$25^2-'Map and Results'!G39^2)/(2*TowerDistanceMatrix!E21*'Map and Results'!$G$25))+'Map and Results'!G39^2*ACOS((TowerDistanceMatrix!E21^2-'Map and Results'!$G$25^2+'Map and Results'!G39^2)/(2*TowerDistanceMatrix!E21*'Map and Results'!G39))-0.5*SQRT((-TowerDistanceMatrix!E21+'Map and Results'!$G$25+'Map and Results'!G39)*(TowerDistanceMatrix!E21+'Map and Results'!$G$25-'Map and Results'!G39)*(TowerDistanceMatrix!E21-'Map and Results'!$G$25+'Map and Results'!G39)*(TowerDistanceMatrix!E21+'Map and Results'!$G$25+'Map and Results'!G39))))</f>
        <v>0</v>
      </c>
      <c r="F22">
        <f ca="1">IF(TowerDistanceMatrix!F21&lt;=ABS('Map and Results'!$G$26-'Map and Results'!$G39),MIN('Map and Results'!$H$26,'Map and Results'!$H39),IF(TowerDistanceMatrix!F21&gt;=('Map and Results'!$G39+'Map and Results'!$G$26),0,'Map and Results'!$G$26^2*ACOS((TowerDistanceMatrix!F21^2+'Map and Results'!$G$26^2-'Map and Results'!$G39^2)/(2*TowerDistanceMatrix!F21*'Map and Results'!$G$26))+'Map and Results'!$G39^2*ACOS((TowerDistanceMatrix!F21^2-'Map and Results'!$G$26^2+'Map and Results'!$G39^2)/(2*TowerDistanceMatrix!F21*'Map and Results'!$G39))-0.5*SQRT((-TowerDistanceMatrix!F21+'Map and Results'!$G$26+'Map and Results'!$G39)*(TowerDistanceMatrix!F21+'Map and Results'!$G$26-'Map and Results'!$G39)*(TowerDistanceMatrix!F21-'Map and Results'!$G$26+'Map and Results'!$G39)*(TowerDistanceMatrix!F21+'Map and Results'!$G$26+'Map and Results'!$G39))))</f>
        <v>0</v>
      </c>
      <c r="G22" s="26">
        <f ca="1">IF(TowerDistanceMatrix!G21&lt;=ABS('Map and Results'!$G$27-'Map and Results'!$G39),MIN('Map and Results'!$H$27,'Map and Results'!$H39),IF(TowerDistanceMatrix!G21&gt;=('Map and Results'!$G39+'Map and Results'!$G$27),0,'Map and Results'!$G$27^2*ACOS((TowerDistanceMatrix!G21^2+'Map and Results'!$G$27^2-'Map and Results'!$G39^2)/(2*TowerDistanceMatrix!G21*'Map and Results'!$G$27))+'Map and Results'!$G39^2*ACOS((TowerDistanceMatrix!G21^2-'Map and Results'!$G$27^2+'Map and Results'!$G39^2)/(2*TowerDistanceMatrix!G21*'Map and Results'!$G39))-0.5*SQRT((-TowerDistanceMatrix!G21+'Map and Results'!$G$27+'Map and Results'!$G39)*(TowerDistanceMatrix!G21+'Map and Results'!$G$27-'Map and Results'!$G39)*(TowerDistanceMatrix!G21-'Map and Results'!$G$27+'Map and Results'!$G39)*(TowerDistanceMatrix!G21+'Map and Results'!$G$27+'Map and Results'!$G39))))</f>
        <v>0</v>
      </c>
      <c r="H22" s="26">
        <f ca="1">IF(TowerDistanceMatrix!H21&lt;=ABS('Map and Results'!$G$28-'Map and Results'!$G39),MIN('Map and Results'!$H$28,'Map and Results'!$H39),IF(TowerDistanceMatrix!H21&gt;=('Map and Results'!$G39+'Map and Results'!$G$28),0,'Map and Results'!$G$28^2*ACOS((TowerDistanceMatrix!H21^2+'Map and Results'!$G$28^2-'Map and Results'!$G39^2)/(2*TowerDistanceMatrix!H21*'Map and Results'!$G$28))+'Map and Results'!$G39^2*ACOS((TowerDistanceMatrix!H21^2-'Map and Results'!$G$28^2+'Map and Results'!$G39^2)/(2*TowerDistanceMatrix!H21*'Map and Results'!$G39))-0.5*SQRT((-TowerDistanceMatrix!H21+'Map and Results'!$G$28+'Map and Results'!$G39)*(TowerDistanceMatrix!H21+'Map and Results'!$G$28-'Map and Results'!$G39)*(TowerDistanceMatrix!H21-'Map and Results'!$G$28+'Map and Results'!$G39)*(TowerDistanceMatrix!H21+'Map and Results'!$G$28+'Map and Results'!$G39))))</f>
        <v>0</v>
      </c>
      <c r="I22">
        <f ca="1">IF(TowerDistanceMatrix!I21&lt;=ABS('Map and Results'!$G$29-'Map and Results'!$G39),MIN('Map and Results'!$H$29,'Map and Results'!$H39),IF(TowerDistanceMatrix!I21&gt;=('Map and Results'!$G39+'Map and Results'!$G$29),0,'Map and Results'!$G$29^2*ACOS((TowerDistanceMatrix!I21^2+'Map and Results'!$G$29^2-'Map and Results'!$G39^2)/(2*TowerDistanceMatrix!I21*'Map and Results'!$G$29))+'Map and Results'!$G39^2*ACOS((TowerDistanceMatrix!I21^2-'Map and Results'!$G$29^2+'Map and Results'!$G39^2)/(2*TowerDistanceMatrix!I21*'Map and Results'!$G39))-0.5*SQRT((-TowerDistanceMatrix!I21+'Map and Results'!$G$29+'Map and Results'!$G39)*(TowerDistanceMatrix!I21+'Map and Results'!$G$29-'Map and Results'!$G39)*(TowerDistanceMatrix!I21-'Map and Results'!$G$29+'Map and Results'!$G39)*(TowerDistanceMatrix!I21+'Map and Results'!$G$29+'Map and Results'!$G39))))</f>
        <v>0</v>
      </c>
      <c r="J22">
        <f ca="1">IF(TowerDistanceMatrix!J21&lt;=ABS('Map and Results'!$G$30-'Map and Results'!$G39),MIN('Map and Results'!$H$30,'Map and Results'!$H39),IF(TowerDistanceMatrix!J21&gt;=('Map and Results'!$G39+'Map and Results'!$G$30),0,'Map and Results'!$G$30^2*ACOS((TowerDistanceMatrix!J21^2+'Map and Results'!$G$30^2-'Map and Results'!$G39^2)/(2*TowerDistanceMatrix!J21*'Map and Results'!$G$30))+'Map and Results'!$G39^2*ACOS((TowerDistanceMatrix!J21^2-'Map and Results'!$G$30^2+'Map and Results'!$G39^2)/(2*TowerDistanceMatrix!J21*'Map and Results'!$G39))-0.5*SQRT((-TowerDistanceMatrix!J21+'Map and Results'!$G$30+'Map and Results'!$G39)*(TowerDistanceMatrix!J21+'Map and Results'!$G$30-'Map and Results'!$G39)*(TowerDistanceMatrix!J21-'Map and Results'!$G$30+'Map and Results'!$G39)*(TowerDistanceMatrix!J21+'Map and Results'!$G$30+'Map and Results'!$G39))))</f>
        <v>0</v>
      </c>
      <c r="K22" s="26">
        <f ca="1">IF(TowerDistanceMatrix!K21&lt;=ABS('Map and Results'!$G$31-'Map and Results'!$G39),MIN('Map and Results'!$H$31,'Map and Results'!$H39),IF(TowerDistanceMatrix!K21&gt;=('Map and Results'!$G39+'Map and Results'!$G$31),0,'Map and Results'!$G$31^2*ACOS((TowerDistanceMatrix!K21^2+'Map and Results'!$G$31^2-'Map and Results'!$G39^2)/(2*TowerDistanceMatrix!K21*'Map and Results'!$G$31))+'Map and Results'!$G39^2*ACOS((TowerDistanceMatrix!K21^2-'Map and Results'!$G$31^2+'Map and Results'!$G39^2)/(2*TowerDistanceMatrix!K21*'Map and Results'!$G39))-0.5*SQRT((-TowerDistanceMatrix!K21+'Map and Results'!$G$31+'Map and Results'!$G39)*(TowerDistanceMatrix!K21+'Map and Results'!$G$31-'Map and Results'!$G39)*(TowerDistanceMatrix!K21-'Map and Results'!$G$31+'Map and Results'!$G39)*(TowerDistanceMatrix!K21+'Map and Results'!$G$31+'Map and Results'!$G39))))</f>
        <v>0</v>
      </c>
      <c r="L22" s="26">
        <f ca="1">IF(TowerDistanceMatrix!L21&lt;=ABS('Map and Results'!$G$32-'Map and Results'!$G39),MIN('Map and Results'!$H$32,'Map and Results'!$H39),IF(TowerDistanceMatrix!L21&gt;=('Map and Results'!$G39+'Map and Results'!$G$32),0,'Map and Results'!$G$32^2*ACOS((TowerDistanceMatrix!L21^2+'Map and Results'!$G$32^2-'Map and Results'!$G39^2)/(2*TowerDistanceMatrix!L21*'Map and Results'!$G$32))+'Map and Results'!$G39^2*ACOS((TowerDistanceMatrix!L21^2-'Map and Results'!$G$32^2+'Map and Results'!$G39^2)/(2*TowerDistanceMatrix!L21*'Map and Results'!$G39))-0.5*SQRT((-TowerDistanceMatrix!L21+'Map and Results'!$G$32+'Map and Results'!$G39)*(TowerDistanceMatrix!L21+'Map and Results'!$G$32-'Map and Results'!$G39)*(TowerDistanceMatrix!L21-'Map and Results'!$G$32+'Map and Results'!$G39)*(TowerDistanceMatrix!L21+'Map and Results'!$G$32+'Map and Results'!$G39))))</f>
        <v>94.735717337179324</v>
      </c>
      <c r="M22" s="26">
        <f ca="1">IF(TowerDistanceMatrix!M21&lt;=ABS('Map and Results'!$G$33-'Map and Results'!$G39),MIN('Map and Results'!$H$33,'Map and Results'!$H39),IF(TowerDistanceMatrix!M21&gt;=('Map and Results'!$G39+'Map and Results'!$G$33),0,'Map and Results'!$G$33^2*ACOS((TowerDistanceMatrix!M21^2+'Map and Results'!$G$33^2-'Map and Results'!$G39^2)/(2*TowerDistanceMatrix!M21*'Map and Results'!$G$33))+'Map and Results'!$G39^2*ACOS((TowerDistanceMatrix!M21^2-'Map and Results'!$G$33^2+'Map and Results'!$G39^2)/(2*TowerDistanceMatrix!M21*'Map and Results'!$G39))-0.5*SQRT((-TowerDistanceMatrix!M21+'Map and Results'!$G$33+'Map and Results'!$G39)*(TowerDistanceMatrix!M21+'Map and Results'!$G$33-'Map and Results'!$G39)*(TowerDistanceMatrix!M21-'Map and Results'!$G$33+'Map and Results'!$G39)*(TowerDistanceMatrix!M21+'Map and Results'!$G$33+'Map and Results'!$G39))))</f>
        <v>0</v>
      </c>
      <c r="N22" s="26">
        <f ca="1">IF(TowerDistanceMatrix!N21&lt;=ABS('Map and Results'!$G$34-'Map and Results'!$G39),MIN('Map and Results'!$H$34,'Map and Results'!$H39),IF(TowerDistanceMatrix!N21&gt;=('Map and Results'!$G39+'Map and Results'!$G$34),0,'Map and Results'!$G$34^2*ACOS((TowerDistanceMatrix!N21^2+'Map and Results'!$G$34^2-'Map and Results'!$G39^2)/(2*TowerDistanceMatrix!N21*'Map and Results'!$G$34))+'Map and Results'!$G39^2*ACOS((TowerDistanceMatrix!N21^2-'Map and Results'!$G$34^2+'Map and Results'!$G39^2)/(2*TowerDistanceMatrix!N21*'Map and Results'!$G39))-0.5*SQRT((-TowerDistanceMatrix!N21+'Map and Results'!$G$34+'Map and Results'!$G39)*(TowerDistanceMatrix!N21+'Map and Results'!$G$34-'Map and Results'!$G39)*(TowerDistanceMatrix!N21-'Map and Results'!$G$34+'Map and Results'!$G39)*(TowerDistanceMatrix!N21+'Map and Results'!$G$34+'Map and Results'!$G39))))</f>
        <v>0</v>
      </c>
      <c r="O22" s="26">
        <f ca="1">IF(TowerDistanceMatrix!O21&lt;=ABS('Map and Results'!$G$35-'Map and Results'!$G39),MIN('Map and Results'!$H$35,'Map and Results'!$H39),IF(TowerDistanceMatrix!O21&gt;=('Map and Results'!$G39+'Map and Results'!$G$35),0,'Map and Results'!$G$35^2*ACOS((TowerDistanceMatrix!O21^2+'Map and Results'!$G$35^2-'Map and Results'!$G39^2)/(2*TowerDistanceMatrix!O21*'Map and Results'!$G$35))+'Map and Results'!$G39^2*ACOS((TowerDistanceMatrix!O21^2-'Map and Results'!$G$35^2+'Map and Results'!$G39^2)/(2*TowerDistanceMatrix!O21*'Map and Results'!$G39))-0.5*SQRT((-TowerDistanceMatrix!O21+'Map and Results'!$G$35+'Map and Results'!$G39)*(TowerDistanceMatrix!O21+'Map and Results'!$G$35-'Map and Results'!$G39)*(TowerDistanceMatrix!O21-'Map and Results'!$G$35+'Map and Results'!$G39)*(TowerDistanceMatrix!O21+'Map and Results'!$G$35+'Map and Results'!$G39))))</f>
        <v>0</v>
      </c>
      <c r="P22" s="26">
        <f ca="1">IF(TowerDistanceMatrix!P21&lt;=ABS('Map and Results'!$G$36-'Map and Results'!$G39),MIN('Map and Results'!$H$36,'Map and Results'!$H39),IF(TowerDistanceMatrix!P21&gt;=('Map and Results'!$G39+'Map and Results'!$G$36),0,'Map and Results'!$G$36^2*ACOS((TowerDistanceMatrix!P21^2+'Map and Results'!$G$36^2-'Map and Results'!$G39^2)/(2*TowerDistanceMatrix!P21*'Map and Results'!$G$36))+'Map and Results'!$G39^2*ACOS((TowerDistanceMatrix!P21^2-'Map and Results'!$G$36^2+'Map and Results'!$G39^2)/(2*TowerDistanceMatrix!P21*'Map and Results'!$G39))-0.5*SQRT((-TowerDistanceMatrix!P21+'Map and Results'!$G$36+'Map and Results'!$G39)*(TowerDistanceMatrix!P21+'Map and Results'!$G$36-'Map and Results'!$G39)*(TowerDistanceMatrix!P21-'Map and Results'!$G$36+'Map and Results'!$G39)*(TowerDistanceMatrix!P21+'Map and Results'!$G$36+'Map and Results'!$G39))))</f>
        <v>0</v>
      </c>
      <c r="Q22" s="26">
        <f ca="1">IF(TowerDistanceMatrix!Q21&lt;=ABS('Map and Results'!$G$37-'Map and Results'!$G39),MIN('Map and Results'!$H$37,'Map and Results'!$H39),IF(TowerDistanceMatrix!Q21&gt;=('Map and Results'!$G39+'Map and Results'!$G$37),0,'Map and Results'!$G$37^2*ACOS((TowerDistanceMatrix!Q21^2+'Map and Results'!$G$37^2-'Map and Results'!$G39^2)/(2*TowerDistanceMatrix!Q21*'Map and Results'!$G$37))+'Map and Results'!$G39^2*ACOS((TowerDistanceMatrix!Q21^2-'Map and Results'!$G$37^2+'Map and Results'!$G39^2)/(2*TowerDistanceMatrix!Q21*'Map and Results'!$G39))-0.5*SQRT((-TowerDistanceMatrix!Q21+'Map and Results'!$G$37+'Map and Results'!$G39)*(TowerDistanceMatrix!Q21+'Map and Results'!$G$37-'Map and Results'!$G39)*(TowerDistanceMatrix!Q21-'Map and Results'!$G$37+'Map and Results'!$G39)*(TowerDistanceMatrix!Q21+'Map and Results'!$G$37+'Map and Results'!$G39))))</f>
        <v>0</v>
      </c>
      <c r="R22" s="26">
        <f ca="1">IF(TowerDistanceMatrix!R21&lt;=ABS('Map and Results'!$G$38-'Map and Results'!$G39),MIN('Map and Results'!$H$38,'Map and Results'!$H39),IF(TowerDistanceMatrix!R21&gt;=('Map and Results'!$G39+'Map and Results'!$G$38),0,'Map and Results'!$G$38^2*ACOS((TowerDistanceMatrix!R21^2+'Map and Results'!$G$38^2-'Map and Results'!$G39^2)/(2*TowerDistanceMatrix!R21*'Map and Results'!$G$38))+'Map and Results'!$G39^2*ACOS((TowerDistanceMatrix!R21^2-'Map and Results'!$G$38^2+'Map and Results'!$G39^2)/(2*TowerDistanceMatrix!R21*'Map and Results'!$G39))-0.5*SQRT((-TowerDistanceMatrix!R21+'Map and Results'!$G$38+'Map and Results'!$G39)*(TowerDistanceMatrix!R21+'Map and Results'!$G$38-'Map and Results'!$G39)*(TowerDistanceMatrix!R21-'Map and Results'!$G$38+'Map and Results'!$G39)*(TowerDistanceMatrix!R21+'Map and Results'!$G$38+'Map and Results'!$G39))))</f>
        <v>0</v>
      </c>
      <c r="S22" s="26">
        <f ca="1">IF(TowerDistanceMatrix!S21&lt;=ABS('Map and Results'!$G$39-'Map and Results'!$G39),MIN('Map and Results'!$H$39,'Map and Results'!$H39),IF(TowerDistanceMatrix!S21&gt;=('Map and Results'!$G39+'Map and Results'!$G$39),0,'Map and Results'!$G$39^2*ACOS((TowerDistanceMatrix!S21^2+'Map and Results'!$G$39^2-'Map and Results'!$G39^2)/(2*TowerDistanceMatrix!S21*'Map and Results'!$G$39))+'Map and Results'!$G39^2*ACOS((TowerDistanceMatrix!S21^2-'Map and Results'!$G$39^2+'Map and Results'!$G39^2)/(2*TowerDistanceMatrix!S21*'Map and Results'!$G39))-0.5*SQRT((-TowerDistanceMatrix!S21+'Map and Results'!$G$39+'Map and Results'!$G39)*(TowerDistanceMatrix!S21+'Map and Results'!$G$39-'Map and Results'!$G39)*(TowerDistanceMatrix!S21-'Map and Results'!$G$39+'Map and Results'!$G39)*(TowerDistanceMatrix!S21+'Map and Results'!$G$39+'Map and Results'!$G39))))</f>
        <v>1256.6370614359173</v>
      </c>
      <c r="T22" s="26">
        <f ca="1">IF(TowerDistanceMatrix!T21&lt;=ABS('Map and Results'!$G$40-'Map and Results'!$G39),MIN('Map and Results'!$H$40,'Map and Results'!$H39),IF(TowerDistanceMatrix!T21&gt;=('Map and Results'!$G39+'Map and Results'!$G$40),0,'Map and Results'!$G$40^2*ACOS((TowerDistanceMatrix!T21^2+'Map and Results'!$G$40^2-'Map and Results'!$G39^2)/(2*TowerDistanceMatrix!T21*'Map and Results'!$G$40))+'Map and Results'!$G39^2*ACOS((TowerDistanceMatrix!T21^2-'Map and Results'!$G$40^2+'Map and Results'!$G39^2)/(2*TowerDistanceMatrix!T21*'Map and Results'!$G39))-0.5*SQRT((-TowerDistanceMatrix!T21+'Map and Results'!$G$40+'Map and Results'!$G39)*(TowerDistanceMatrix!T21+'Map and Results'!$G$40-'Map and Results'!$G39)*(TowerDistanceMatrix!T21-'Map and Results'!$G$40+'Map and Results'!$G39)*(TowerDistanceMatrix!T21+'Map and Results'!$G$40+'Map and Results'!$G39))))</f>
        <v>0</v>
      </c>
      <c r="U22" s="26">
        <f ca="1">IF(TowerDistanceMatrix!U21&lt;=ABS('Map and Results'!$G$41-'Map and Results'!$G39),MIN('Map and Results'!$H$41,'Map and Results'!$H39),IF(TowerDistanceMatrix!U21&gt;=('Map and Results'!$G39+'Map and Results'!$G$41),0,'Map and Results'!$G$41^2*ACOS((TowerDistanceMatrix!U21^2+'Map and Results'!$G$41^2-'Map and Results'!$G39^2)/(2*TowerDistanceMatrix!U21*'Map and Results'!$G$41))+'Map and Results'!$G39^2*ACOS((TowerDistanceMatrix!U21^2-'Map and Results'!$G$41^2+'Map and Results'!$G39^2)/(2*TowerDistanceMatrix!U21*'Map and Results'!$G39))-0.5*SQRT((-TowerDistanceMatrix!U21+'Map and Results'!$G$41+'Map and Results'!$G39)*(TowerDistanceMatrix!U21+'Map and Results'!$G$41-'Map and Results'!$G39)*(TowerDistanceMatrix!U21-'Map and Results'!$G$41+'Map and Results'!$G39)*(TowerDistanceMatrix!U21+'Map and Results'!$G$41+'Map and Results'!$G39))))</f>
        <v>0</v>
      </c>
      <c r="V22" s="26">
        <f ca="1">IF(TowerDistanceMatrix!V21&lt;=ABS('Map and Results'!$G$42-'Map and Results'!$G39),MIN('Map and Results'!$H$42,'Map and Results'!$H39),IF(TowerDistanceMatrix!V21&gt;=('Map and Results'!$G39+'Map and Results'!$G$42),0,'Map and Results'!$G$42^2*ACOS((TowerDistanceMatrix!V21^2+'Map and Results'!$G$42^2-'Map and Results'!$G39^2)/(2*TowerDistanceMatrix!V21*'Map and Results'!$G$42))+'Map and Results'!$G39^2*ACOS((TowerDistanceMatrix!V21^2-'Map and Results'!$G$42^2+'Map and Results'!$G39^2)/(2*TowerDistanceMatrix!V21*'Map and Results'!$G39))-0.5*SQRT((-TowerDistanceMatrix!V21+'Map and Results'!$G$42+'Map and Results'!$G39)*(TowerDistanceMatrix!V21+'Map and Results'!$G$42-'Map and Results'!$G39)*(TowerDistanceMatrix!V21-'Map and Results'!$G$42+'Map and Results'!$G39)*(TowerDistanceMatrix!V21+'Map and Results'!$G$42+'Map and Results'!$G39))))</f>
        <v>0</v>
      </c>
      <c r="W22" s="26">
        <f ca="1">IF(TowerDistanceMatrix!W21&lt;=ABS('Map and Results'!$G$43-'Map and Results'!$G39),MIN('Map and Results'!$H$43,'Map and Results'!$H39),IF(TowerDistanceMatrix!W21&gt;=('Map and Results'!$G39+'Map and Results'!$G$43),0,'Map and Results'!$G$43^2*ACOS((TowerDistanceMatrix!W21^2+'Map and Results'!$G$43^2-'Map and Results'!$G39^2)/(2*TowerDistanceMatrix!W21*'Map and Results'!$G$43))+'Map and Results'!$G39^2*ACOS((TowerDistanceMatrix!W21^2-'Map and Results'!$G$43^2+'Map and Results'!$G39^2)/(2*TowerDistanceMatrix!W21*'Map and Results'!$G39))-0.5*SQRT((-TowerDistanceMatrix!W21+'Map and Results'!$G$43+'Map and Results'!$G39)*(TowerDistanceMatrix!W21+'Map and Results'!$G$43-'Map and Results'!$G39)*(TowerDistanceMatrix!W21-'Map and Results'!$G$43+'Map and Results'!$G39)*(TowerDistanceMatrix!W21+'Map and Results'!$G$43+'Map and Results'!$G39))))</f>
        <v>0</v>
      </c>
      <c r="X22" s="26">
        <f ca="1">IF(TowerDistanceMatrix!X21&lt;=ABS('Map and Results'!$G$44-'Map and Results'!$G39),MIN('Map and Results'!$H$44,'Map and Results'!$H39),IF(TowerDistanceMatrix!X21&gt;=('Map and Results'!$G39+'Map and Results'!$G$44),0,'Map and Results'!$G$44^2*ACOS((TowerDistanceMatrix!X21^2+'Map and Results'!$G$44^2-'Map and Results'!$G39^2)/(2*TowerDistanceMatrix!X21*'Map and Results'!$G$44))+'Map and Results'!$G39^2*ACOS((TowerDistanceMatrix!X21^2-'Map and Results'!$G$44^2+'Map and Results'!$G39^2)/(2*TowerDistanceMatrix!X21*'Map and Results'!$G39))-0.5*SQRT((-TowerDistanceMatrix!X21+'Map and Results'!$G$44+'Map and Results'!$G39)*(TowerDistanceMatrix!X21+'Map and Results'!$G$44-'Map and Results'!$G39)*(TowerDistanceMatrix!X21-'Map and Results'!$G$44+'Map and Results'!$G39)*(TowerDistanceMatrix!X21+'Map and Results'!$G$44+'Map and Results'!$G39))))</f>
        <v>0</v>
      </c>
      <c r="Y22" s="26">
        <f ca="1">IF(TowerDistanceMatrix!Y21&lt;=ABS('Map and Results'!$G$45-'Map and Results'!$G39),MIN('Map and Results'!$H$45,'Map and Results'!$H39),IF(TowerDistanceMatrix!Y21&gt;=('Map and Results'!$G39+'Map and Results'!$G$45),0,'Map and Results'!$G$45^2*ACOS((TowerDistanceMatrix!Y21^2+'Map and Results'!$G$45^2-'Map and Results'!$G39^2)/(2*TowerDistanceMatrix!Y21*'Map and Results'!$G$45))+'Map and Results'!$G39^2*ACOS((TowerDistanceMatrix!Y21^2-'Map and Results'!$G$45^2+'Map and Results'!$G39^2)/(2*TowerDistanceMatrix!Y21*'Map and Results'!$G39))-0.5*SQRT((-TowerDistanceMatrix!Y21+'Map and Results'!$G$45+'Map and Results'!$G39)*(TowerDistanceMatrix!Y21+'Map and Results'!$G$45-'Map and Results'!$G39)*(TowerDistanceMatrix!Y21-'Map and Results'!$G$45+'Map and Results'!$G39)*(TowerDistanceMatrix!Y21+'Map and Results'!$G$45+'Map and Results'!$G39))))</f>
        <v>0</v>
      </c>
      <c r="Z22" s="26">
        <f ca="1">IF(TowerDistanceMatrix!Z21&lt;=ABS('Map and Results'!$G$46-'Map and Results'!$G39),MIN('Map and Results'!$H$46,'Map and Results'!$H39),IF(TowerDistanceMatrix!Z21&gt;=('Map and Results'!$G39+'Map and Results'!$G$46),0,'Map and Results'!$G$46^2*ACOS((TowerDistanceMatrix!Z21^2+'Map and Results'!$G$46^2-'Map and Results'!$G39^2)/(2*TowerDistanceMatrix!Z21*'Map and Results'!$G$46))+'Map and Results'!$G39^2*ACOS((TowerDistanceMatrix!Z21^2-'Map and Results'!$G$46^2+'Map and Results'!$G39^2)/(2*TowerDistanceMatrix!Z21*'Map and Results'!$G39))-0.5*SQRT((-TowerDistanceMatrix!Z21+'Map and Results'!$G$46+'Map and Results'!$G39)*(TowerDistanceMatrix!Z21+'Map and Results'!$G$46-'Map and Results'!$G39)*(TowerDistanceMatrix!Z21-'Map and Results'!$G$46+'Map and Results'!$G39)*(TowerDistanceMatrix!Z21+'Map and Results'!$G$46+'Map and Results'!$G39))))</f>
        <v>0</v>
      </c>
      <c r="AA22" s="26">
        <f ca="1">IF(TowerDistanceMatrix!AA21&lt;=ABS('Map and Results'!$G$47-'Map and Results'!$G39),MIN('Map and Results'!$H$47,'Map and Results'!$H39),IF(TowerDistanceMatrix!AA21&gt;=('Map and Results'!$G39+'Map and Results'!$G$47),0,'Map and Results'!$G$47^2*ACOS((TowerDistanceMatrix!AA21^2+'Map and Results'!$G$47^2-'Map and Results'!$G39^2)/(2*TowerDistanceMatrix!AA21*'Map and Results'!$G$47))+'Map and Results'!$G39^2*ACOS((TowerDistanceMatrix!AA21^2-'Map and Results'!$G$47^2+'Map and Results'!$G39^2)/(2*TowerDistanceMatrix!AA21*'Map and Results'!$G39))-0.5*SQRT((-TowerDistanceMatrix!AA21+'Map and Results'!$G$47+'Map and Results'!$G39)*(TowerDistanceMatrix!AA21+'Map and Results'!$G$47-'Map and Results'!$G39)*(TowerDistanceMatrix!AA21-'Map and Results'!$G$47+'Map and Results'!$G39)*(TowerDistanceMatrix!AA21+'Map and Results'!$G$47+'Map and Results'!$G39))))</f>
        <v>0</v>
      </c>
      <c r="AB22" s="26">
        <f ca="1">IF(TowerDistanceMatrix!AB21&lt;=ABS('Map and Results'!$G$48-'Map and Results'!$G39),MIN('Map and Results'!$H$48,'Map and Results'!$H39),IF(TowerDistanceMatrix!AB21&gt;=('Map and Results'!$G39+'Map and Results'!$G$48),0,'Map and Results'!$G$48^2*ACOS((TowerDistanceMatrix!AB21^2+'Map and Results'!$G$48^2-'Map and Results'!$G39^2)/(2*TowerDistanceMatrix!AB21*'Map and Results'!$G$48))+'Map and Results'!$G39^2*ACOS((TowerDistanceMatrix!AB21^2-'Map and Results'!$G$48^2+'Map and Results'!$G39^2)/(2*TowerDistanceMatrix!AB21*'Map and Results'!$G39))-0.5*SQRT((-TowerDistanceMatrix!AB21+'Map and Results'!$G$48+'Map and Results'!$G39)*(TowerDistanceMatrix!AB21+'Map and Results'!$G$48-'Map and Results'!$G39)*(TowerDistanceMatrix!AB21-'Map and Results'!$G$48+'Map and Results'!$G39)*(TowerDistanceMatrix!AB21+'Map and Results'!$G$48+'Map and Results'!$G39))))</f>
        <v>0</v>
      </c>
      <c r="AC22" s="26">
        <f ca="1">IF(TowerDistanceMatrix!AC21&lt;=ABS('Map and Results'!$G$49-'Map and Results'!$G39),MIN('Map and Results'!$H$49,'Map and Results'!$H39),IF(TowerDistanceMatrix!AC21&gt;=('Map and Results'!$G39+'Map and Results'!$G$49),0,'Map and Results'!$G$49^2*ACOS((TowerDistanceMatrix!AC21^2+'Map and Results'!$G$49^2-'Map and Results'!$G39^2)/(2*TowerDistanceMatrix!AC21*'Map and Results'!$G$49))+'Map and Results'!$G39^2*ACOS((TowerDistanceMatrix!AC21^2-'Map and Results'!$G$49^2+'Map and Results'!$G39^2)/(2*TowerDistanceMatrix!AC21*'Map and Results'!$G39))-0.5*SQRT((-TowerDistanceMatrix!AC21+'Map and Results'!$G$49+'Map and Results'!$G39)*(TowerDistanceMatrix!AC21+'Map and Results'!$G$49-'Map and Results'!$G39)*(TowerDistanceMatrix!AC21-'Map and Results'!$G$49+'Map and Results'!$G39)*(TowerDistanceMatrix!AC21+'Map and Results'!$G$49+'Map and Results'!$G39))))</f>
        <v>0</v>
      </c>
      <c r="AD22" s="26">
        <f ca="1">IF(TowerDistanceMatrix!AD21&lt;=ABS('Map and Results'!$G$50-'Map and Results'!$G39),MIN('Map and Results'!$H$50,'Map and Results'!$H39),IF(TowerDistanceMatrix!AD21&gt;=('Map and Results'!$G39+'Map and Results'!$G$50),0,'Map and Results'!$G$50^2*ACOS((TowerDistanceMatrix!AD21^2+'Map and Results'!$G$50^2-'Map and Results'!$G39^2)/(2*TowerDistanceMatrix!AD21*'Map and Results'!$G$50))+'Map and Results'!$G39^2*ACOS((TowerDistanceMatrix!AD21^2-'Map and Results'!$G$50^2+'Map and Results'!$G39^2)/(2*TowerDistanceMatrix!AD21*'Map and Results'!$G39))-0.5*SQRT((-TowerDistanceMatrix!AD21+'Map and Results'!$G$50+'Map and Results'!$G39)*(TowerDistanceMatrix!AD21+'Map and Results'!$G$50-'Map and Results'!$G39)*(TowerDistanceMatrix!AD21-'Map and Results'!$G$50+'Map and Results'!$G39)*(TowerDistanceMatrix!AD21+'Map and Results'!$G$50+'Map and Results'!$G39))))</f>
        <v>0</v>
      </c>
      <c r="AE22" s="26">
        <f ca="1">IF(TowerDistanceMatrix!AE21&lt;=ABS('Map and Results'!$G$51-'Map and Results'!$G39),MIN('Map and Results'!$H$51,'Map and Results'!$H39),IF(TowerDistanceMatrix!AE21&gt;=('Map and Results'!$G39+'Map and Results'!$G$51),0,'Map and Results'!$G$51^2*ACOS((TowerDistanceMatrix!AE21^2+'Map and Results'!$G$51^2-'Map and Results'!$G39^2)/(2*TowerDistanceMatrix!AE21*'Map and Results'!$G$51))+'Map and Results'!$G39^2*ACOS((TowerDistanceMatrix!AE21^2-'Map and Results'!$G$51^2+'Map and Results'!$G39^2)/(2*TowerDistanceMatrix!AE21*'Map and Results'!$G39))-0.5*SQRT((-TowerDistanceMatrix!AE21+'Map and Results'!$G$51+'Map and Results'!$G39)*(TowerDistanceMatrix!AE21+'Map and Results'!$G$51-'Map and Results'!$G39)*(TowerDistanceMatrix!AE21-'Map and Results'!$G$51+'Map and Results'!$G39)*(TowerDistanceMatrix!AE21+'Map and Results'!$G$51+'Map and Results'!$G39))))</f>
        <v>0</v>
      </c>
      <c r="AF22" s="26">
        <f ca="1">IF(TowerDistanceMatrix!AF21&lt;=ABS('Map and Results'!$G$52-'Map and Results'!$G39),MIN('Map and Results'!$H$52,'Map and Results'!$H39),IF(TowerDistanceMatrix!AF21&gt;=('Map and Results'!$G39+'Map and Results'!$G$52),0,'Map and Results'!$G$52^2*ACOS((TowerDistanceMatrix!AF21^2+'Map and Results'!$G$52^2-'Map and Results'!$G39^2)/(2*TowerDistanceMatrix!AF21*'Map and Results'!$G$52))+'Map and Results'!$G39^2*ACOS((TowerDistanceMatrix!AF21^2-'Map and Results'!$G$52^2+'Map and Results'!$G39^2)/(2*TowerDistanceMatrix!AF21*'Map and Results'!$G39))-0.5*SQRT((-TowerDistanceMatrix!AF21+'Map and Results'!$G$52+'Map and Results'!$G39)*(TowerDistanceMatrix!AF21+'Map and Results'!$G$52-'Map and Results'!$G39)*(TowerDistanceMatrix!AF21-'Map and Results'!$G$52+'Map and Results'!$G39)*(TowerDistanceMatrix!AF21+'Map and Results'!$G$52+'Map and Results'!$G39))))</f>
        <v>0</v>
      </c>
      <c r="AG22" s="26">
        <f ca="1">IF(TowerDistanceMatrix!AG21&lt;=ABS('Map and Results'!$G$53-'Map and Results'!$G39),MIN('Map and Results'!$H$53,'Map and Results'!$H39),IF(TowerDistanceMatrix!AG21&gt;=('Map and Results'!$G39+'Map and Results'!$G$53),0,'Map and Results'!$G$53^2*ACOS((TowerDistanceMatrix!AG21^2+'Map and Results'!$G$53^2-'Map and Results'!$G39^2)/(2*TowerDistanceMatrix!AG21*'Map and Results'!$G$53))+'Map and Results'!$G39^2*ACOS((TowerDistanceMatrix!AG21^2-'Map and Results'!$G$53^2+'Map and Results'!$G39^2)/(2*TowerDistanceMatrix!AG21*'Map and Results'!$G39))-0.5*SQRT((-TowerDistanceMatrix!AG21+'Map and Results'!$G$53+'Map and Results'!$G39)*(TowerDistanceMatrix!AG21+'Map and Results'!$G$53-'Map and Results'!$G39)*(TowerDistanceMatrix!AG21-'Map and Results'!$G$53+'Map and Results'!$G39)*(TowerDistanceMatrix!AG21+'Map and Results'!$G$53+'Map and Results'!$G39))))</f>
        <v>0</v>
      </c>
      <c r="AH22" s="26">
        <f ca="1">IF(TowerDistanceMatrix!AH21&lt;=ABS('Map and Results'!$G$54-'Map and Results'!$G39),MIN('Map and Results'!$H$54,'Map and Results'!$H39),IF(TowerDistanceMatrix!AH21&gt;=('Map and Results'!$G39+'Map and Results'!$G$54),0,'Map and Results'!$G$54^2*ACOS((TowerDistanceMatrix!AH21^2+'Map and Results'!$G$54^2-'Map and Results'!$G39^2)/(2*TowerDistanceMatrix!AH21*'Map and Results'!$G$54))+'Map and Results'!$G39^2*ACOS((TowerDistanceMatrix!AH21^2-'Map and Results'!$G$54^2+'Map and Results'!$G39^2)/(2*TowerDistanceMatrix!AH21*'Map and Results'!$G39))-0.5*SQRT((-TowerDistanceMatrix!AH21+'Map and Results'!$G$54+'Map and Results'!$G39)*(TowerDistanceMatrix!AH21+'Map and Results'!$G$54-'Map and Results'!$G39)*(TowerDistanceMatrix!AH21-'Map and Results'!$G$54+'Map and Results'!$G39)*(TowerDistanceMatrix!AH21+'Map and Results'!$G$54+'Map and Results'!$G39))))</f>
        <v>0</v>
      </c>
      <c r="AI22" s="26">
        <f ca="1">IF(TowerDistanceMatrix!AI21&lt;=ABS('Map and Results'!$G$55-'Map and Results'!$G39),MIN('Map and Results'!$H$55,'Map and Results'!$H39),IF(TowerDistanceMatrix!AI21&gt;=('Map and Results'!$G39+'Map and Results'!$G$55),0,'Map and Results'!$G$55^2*ACOS((TowerDistanceMatrix!AI21^2+'Map and Results'!$G$55^2-'Map and Results'!$G39^2)/(2*TowerDistanceMatrix!AI21*'Map and Results'!$G$55))+'Map and Results'!$G39^2*ACOS((TowerDistanceMatrix!AI21^2-'Map and Results'!$G$55^2+'Map and Results'!$G39^2)/(2*TowerDistanceMatrix!AI21*'Map and Results'!$G39))-0.5*SQRT((-TowerDistanceMatrix!AI21+'Map and Results'!$G$55+'Map and Results'!$G39)*(TowerDistanceMatrix!AI21+'Map and Results'!$G$55-'Map and Results'!$G39)*(TowerDistanceMatrix!AI21-'Map and Results'!$G$55+'Map and Results'!$G39)*(TowerDistanceMatrix!AI21+'Map and Results'!$G$55+'Map and Results'!$G39))))</f>
        <v>0</v>
      </c>
      <c r="AJ22" s="26">
        <f ca="1">IF(TowerDistanceMatrix!AJ21&lt;=ABS('Map and Results'!$G$56-'Map and Results'!$G39),MIN('Map and Results'!$H$56,'Map and Results'!$H39),IF(TowerDistanceMatrix!AJ21&gt;=('Map and Results'!$G39+'Map and Results'!$G$56),0,'Map and Results'!$G$56^2*ACOS((TowerDistanceMatrix!AJ21^2+'Map and Results'!$G$56^2-'Map and Results'!$G39^2)/(2*TowerDistanceMatrix!AJ21*'Map and Results'!$G$56))+'Map and Results'!$G39^2*ACOS((TowerDistanceMatrix!AJ21^2-'Map and Results'!$G$56^2+'Map and Results'!$G39^2)/(2*TowerDistanceMatrix!AJ21*'Map and Results'!$G39))-0.5*SQRT((-TowerDistanceMatrix!AJ21+'Map and Results'!$G$56+'Map and Results'!$G39)*(TowerDistanceMatrix!AJ21+'Map and Results'!$G$56-'Map and Results'!$G39)*(TowerDistanceMatrix!AJ21-'Map and Results'!$G$56+'Map and Results'!$G39)*(TowerDistanceMatrix!AJ21+'Map and Results'!$G$56+'Map and Results'!$G39))))</f>
        <v>0</v>
      </c>
      <c r="AK22" s="26">
        <f ca="1">IF(TowerDistanceMatrix!AK21&lt;=ABS('Map and Results'!$G$57-'Map and Results'!$G39),MIN('Map and Results'!$H$57,'Map and Results'!$H39),IF(TowerDistanceMatrix!AK21&gt;=('Map and Results'!$G39+'Map and Results'!$G$57),0,'Map and Results'!$G$57^2*ACOS((TowerDistanceMatrix!AK21^2+'Map and Results'!$G$57^2-'Map and Results'!$G39^2)/(2*TowerDistanceMatrix!AK21*'Map and Results'!$G$57))+'Map and Results'!$G39^2*ACOS((TowerDistanceMatrix!AK21^2-'Map and Results'!$G$57^2+'Map and Results'!$G39^2)/(2*TowerDistanceMatrix!AK21*'Map and Results'!$G39))-0.5*SQRT((-TowerDistanceMatrix!AK21+'Map and Results'!$G$57+'Map and Results'!$G39)*(TowerDistanceMatrix!AK21+'Map and Results'!$G$57-'Map and Results'!$G39)*(TowerDistanceMatrix!AK21-'Map and Results'!$G$57+'Map and Results'!$G39)*(TowerDistanceMatrix!AK21+'Map and Results'!$G$57+'Map and Results'!$G39))))</f>
        <v>0</v>
      </c>
      <c r="AL22" s="26">
        <f ca="1">IF(TowerDistanceMatrix!AL21&lt;=ABS('Map and Results'!$G$58-'Map and Results'!$G39),MIN('Map and Results'!$H$58,'Map and Results'!$H39),IF(TowerDistanceMatrix!AL21&gt;=('Map and Results'!$G39+'Map and Results'!$G$58),0,'Map and Results'!$G$58^2*ACOS((TowerDistanceMatrix!AL21^2+'Map and Results'!$G$58^2-'Map and Results'!$G39^2)/(2*TowerDistanceMatrix!AL21*'Map and Results'!$G$58))+'Map and Results'!$G39^2*ACOS((TowerDistanceMatrix!AL21^2-'Map and Results'!$G$58^2+'Map and Results'!$G39^2)/(2*TowerDistanceMatrix!AL21*'Map and Results'!$G39))-0.5*SQRT((-TowerDistanceMatrix!AL21+'Map and Results'!$G$58+'Map and Results'!$G39)*(TowerDistanceMatrix!AL21+'Map and Results'!$G$58-'Map and Results'!$G39)*(TowerDistanceMatrix!AL21-'Map and Results'!$G$58+'Map and Results'!$G39)*(TowerDistanceMatrix!AL21+'Map and Results'!$G$58+'Map and Results'!$G39))))</f>
        <v>0</v>
      </c>
      <c r="AM22" s="26">
        <f ca="1">IF(TowerDistanceMatrix!AM21&lt;=ABS('Map and Results'!$G$59-'Map and Results'!$G39),MIN('Map and Results'!$H$59,'Map and Results'!$H39),IF(TowerDistanceMatrix!AM21&gt;=('Map and Results'!$G39+'Map and Results'!$G$59),0,'Map and Results'!$G$59^2*ACOS((TowerDistanceMatrix!AM21^2+'Map and Results'!$G$59^2-'Map and Results'!$G39^2)/(2*TowerDistanceMatrix!AM21*'Map and Results'!$G$59))+'Map and Results'!$G39^2*ACOS((TowerDistanceMatrix!AM21^2-'Map and Results'!$G$59^2+'Map and Results'!$G39^2)/(2*TowerDistanceMatrix!AM21*'Map and Results'!$G39))-0.5*SQRT((-TowerDistanceMatrix!AM21+'Map and Results'!$G$59+'Map and Results'!$G39)*(TowerDistanceMatrix!AM21+'Map and Results'!$G$59-'Map and Results'!$G39)*(TowerDistanceMatrix!AM21-'Map and Results'!$G$59+'Map and Results'!$G39)*(TowerDistanceMatrix!AM21+'Map and Results'!$G$59+'Map and Results'!$G39))))</f>
        <v>0</v>
      </c>
      <c r="AN22" s="26">
        <f ca="1">IF(TowerDistanceMatrix!AN21&lt;=ABS('Map and Results'!$G$60-'Map and Results'!$G39),MIN('Map and Results'!$H$60,'Map and Results'!$H39),IF(TowerDistanceMatrix!AN21&gt;=('Map and Results'!$G39+'Map and Results'!$G$60),0,'Map and Results'!$G$60^2*ACOS((TowerDistanceMatrix!AN21^2+'Map and Results'!$G$60^2-'Map and Results'!$G39^2)/(2*TowerDistanceMatrix!AN21*'Map and Results'!$G$60))+'Map and Results'!$G39^2*ACOS((TowerDistanceMatrix!AN21^2-'Map and Results'!$G$60^2+'Map and Results'!$G39^2)/(2*TowerDistanceMatrix!AN21*'Map and Results'!$G39))-0.5*SQRT((-TowerDistanceMatrix!AN21+'Map and Results'!$G$60+'Map and Results'!$G39)*(TowerDistanceMatrix!AN21+'Map and Results'!$G$60-'Map and Results'!$G39)*(TowerDistanceMatrix!AN21-'Map and Results'!$G$60+'Map and Results'!$G39)*(TowerDistanceMatrix!AN21+'Map and Results'!$G$60+'Map and Results'!$G39))))</f>
        <v>0</v>
      </c>
      <c r="AO22" s="26">
        <f ca="1">IF(TowerDistanceMatrix!AO21&lt;=ABS('Map and Results'!$G$61-'Map and Results'!$G39),MIN('Map and Results'!$H$61,'Map and Results'!$H39),IF(TowerDistanceMatrix!AO21&gt;=('Map and Results'!$G39+'Map and Results'!$G$61),0,'Map and Results'!$G$61^2*ACOS((TowerDistanceMatrix!AO21^2+'Map and Results'!$G$61^2-'Map and Results'!$G39^2)/(2*TowerDistanceMatrix!AO21*'Map and Results'!$G$61))+'Map and Results'!$G39^2*ACOS((TowerDistanceMatrix!AO21^2-'Map and Results'!$G$61^2+'Map and Results'!$G39^2)/(2*TowerDistanceMatrix!AO21*'Map and Results'!$G39))-0.5*SQRT((-TowerDistanceMatrix!AO21+'Map and Results'!$G$61+'Map and Results'!$G39)*(TowerDistanceMatrix!AO21+'Map and Results'!$G$61-'Map and Results'!$G39)*(TowerDistanceMatrix!AO21-'Map and Results'!$G$61+'Map and Results'!$G39)*(TowerDistanceMatrix!AO21+'Map and Results'!$G$61+'Map and Results'!$G39))))</f>
        <v>0</v>
      </c>
      <c r="AP22" s="26">
        <f ca="1">IF(TowerDistanceMatrix!AP21&lt;=ABS('Map and Results'!$G$62-'Map and Results'!$G39),MIN('Map and Results'!$H$62,'Map and Results'!$H39),IF(TowerDistanceMatrix!AP21&gt;=('Map and Results'!$G39+'Map and Results'!$G$62),0,'Map and Results'!$G$62^2*ACOS((TowerDistanceMatrix!AP21^2+'Map and Results'!$G$62^2-'Map and Results'!$G39^2)/(2*TowerDistanceMatrix!AP21*'Map and Results'!$G$62))+'Map and Results'!$G39^2*ACOS((TowerDistanceMatrix!AP21^2-'Map and Results'!$G$62^2+'Map and Results'!$G39^2)/(2*TowerDistanceMatrix!AP21*'Map and Results'!$G39))-0.5*SQRT((-TowerDistanceMatrix!AP21+'Map and Results'!$G$62+'Map and Results'!$G39)*(TowerDistanceMatrix!AP21+'Map and Results'!$G$62-'Map and Results'!$G39)*(TowerDistanceMatrix!AP21-'Map and Results'!$G$62+'Map and Results'!$G39)*(TowerDistanceMatrix!AP21+'Map and Results'!$G$62+'Map and Results'!$G39))))</f>
        <v>0</v>
      </c>
      <c r="AQ22" s="26">
        <f ca="1">IF(TowerDistanceMatrix!AQ21&lt;=ABS('Map and Results'!$G$63-'Map and Results'!$G39),MIN('Map and Results'!$H$63,'Map and Results'!$H39),IF(TowerDistanceMatrix!AQ21&gt;=('Map and Results'!$G39+'Map and Results'!$G$63),0,'Map and Results'!$G$63^2*ACOS((TowerDistanceMatrix!AQ21^2+'Map and Results'!$G$63^2-'Map and Results'!$G39^2)/(2*TowerDistanceMatrix!AQ21*'Map and Results'!$G$63))+'Map and Results'!$G39^2*ACOS((TowerDistanceMatrix!AQ21^2-'Map and Results'!$G$63^2+'Map and Results'!$G39^2)/(2*TowerDistanceMatrix!AQ21*'Map and Results'!$G39))-0.5*SQRT((-TowerDistanceMatrix!AQ21+'Map and Results'!$G$63+'Map and Results'!$G39)*(TowerDistanceMatrix!AQ21+'Map and Results'!$G$63-'Map and Results'!$G39)*(TowerDistanceMatrix!AQ21-'Map and Results'!$G$63+'Map and Results'!$G39)*(TowerDistanceMatrix!AQ21+'Map and Results'!$G$63+'Map and Results'!$G39))))</f>
        <v>0</v>
      </c>
      <c r="AR22" s="26">
        <f ca="1">IF(TowerDistanceMatrix!AR21&lt;=ABS('Map and Results'!$G$64-'Map and Results'!$G39),MIN('Map and Results'!$H$64,'Map and Results'!$H39),IF(TowerDistanceMatrix!AR21&gt;=('Map and Results'!$G39+'Map and Results'!$G$64),0,'Map and Results'!$G$64^2*ACOS((TowerDistanceMatrix!AR21^2+'Map and Results'!$G$64^2-'Map and Results'!$G39^2)/(2*TowerDistanceMatrix!AR21*'Map and Results'!$G$64))+'Map and Results'!$G39^2*ACOS((TowerDistanceMatrix!AR21^2-'Map and Results'!$G$64^2+'Map and Results'!$G39^2)/(2*TowerDistanceMatrix!AR21*'Map and Results'!$G39))-0.5*SQRT((-TowerDistanceMatrix!AR21+'Map and Results'!$G$64+'Map and Results'!$G39)*(TowerDistanceMatrix!AR21+'Map and Results'!$G$64-'Map and Results'!$G39)*(TowerDistanceMatrix!AR21-'Map and Results'!$G$64+'Map and Results'!$G39)*(TowerDistanceMatrix!AR21+'Map and Results'!$G$64+'Map and Results'!$G39))))</f>
        <v>0</v>
      </c>
      <c r="AS22" s="26">
        <f ca="1">IF(TowerDistanceMatrix!AS21&lt;=ABS('Map and Results'!$G$65-'Map and Results'!$G39),MIN('Map and Results'!$H$65,'Map and Results'!$H39),IF(TowerDistanceMatrix!AS21&gt;=('Map and Results'!$G39+'Map and Results'!$G$65),0,'Map and Results'!$G$65^2*ACOS((TowerDistanceMatrix!AS21^2+'Map and Results'!$G$65^2-'Map and Results'!$G39^2)/(2*TowerDistanceMatrix!AS21*'Map and Results'!$G$65))+'Map and Results'!$G39^2*ACOS((TowerDistanceMatrix!AS21^2-'Map and Results'!$G$65^2+'Map and Results'!$G39^2)/(2*TowerDistanceMatrix!AS21*'Map and Results'!$G39))-0.5*SQRT((-TowerDistanceMatrix!AS21+'Map and Results'!$G$65+'Map and Results'!$G39)*(TowerDistanceMatrix!AS21+'Map and Results'!$G$65-'Map and Results'!$G39)*(TowerDistanceMatrix!AS21-'Map and Results'!$G$65+'Map and Results'!$G39)*(TowerDistanceMatrix!AS21+'Map and Results'!$G$65+'Map and Results'!$G39))))</f>
        <v>0</v>
      </c>
      <c r="AT22" s="26">
        <f ca="1">IF(TowerDistanceMatrix!AT21&lt;=ABS('Map and Results'!$G$66-'Map and Results'!$G39),MIN('Map and Results'!$H$66,'Map and Results'!$H39),IF(TowerDistanceMatrix!AT21&gt;=('Map and Results'!$G39+'Map and Results'!$G$66),0,'Map and Results'!$G$66^2*ACOS((TowerDistanceMatrix!AT21^2+'Map and Results'!$G$66^2-'Map and Results'!$G39^2)/(2*TowerDistanceMatrix!AT21*'Map and Results'!$G$66))+'Map and Results'!$G39^2*ACOS((TowerDistanceMatrix!AT21^2-'Map and Results'!$G$66^2+'Map and Results'!$G39^2)/(2*TowerDistanceMatrix!AT21*'Map and Results'!$G39))-0.5*SQRT((-TowerDistanceMatrix!AT21+'Map and Results'!$G$66+'Map and Results'!$G39)*(TowerDistanceMatrix!AT21+'Map and Results'!$G$66-'Map and Results'!$G39)*(TowerDistanceMatrix!AT21-'Map and Results'!$G$66+'Map and Results'!$G39)*(TowerDistanceMatrix!AT21+'Map and Results'!$G$66+'Map and Results'!$G39))))</f>
        <v>0</v>
      </c>
      <c r="AU22" s="26">
        <f ca="1">IF(TowerDistanceMatrix!AU21&lt;=ABS('Map and Results'!$G$67-'Map and Results'!$G39),MIN('Map and Results'!$H$67,'Map and Results'!$H39),IF(TowerDistanceMatrix!AU21&gt;=('Map and Results'!$G39+'Map and Results'!$G$67),0,'Map and Results'!$G$67^2*ACOS((TowerDistanceMatrix!AU21^2+'Map and Results'!$G$67^2-'Map and Results'!$G39^2)/(2*TowerDistanceMatrix!AU21*'Map and Results'!$G$67))+'Map and Results'!$G39^2*ACOS((TowerDistanceMatrix!AU21^2-'Map and Results'!$G$67^2+'Map and Results'!$G39^2)/(2*TowerDistanceMatrix!AU21*'Map and Results'!$G39))-0.5*SQRT((-TowerDistanceMatrix!AU21+'Map and Results'!$G$67+'Map and Results'!$G39)*(TowerDistanceMatrix!AU21+'Map and Results'!$G$67-'Map and Results'!$G39)*(TowerDistanceMatrix!AU21-'Map and Results'!$G$67+'Map and Results'!$G39)*(TowerDistanceMatrix!AU21+'Map and Results'!$G$67+'Map and Results'!$G39))))</f>
        <v>0</v>
      </c>
      <c r="AV22" s="26">
        <f ca="1">IF(TowerDistanceMatrix!AV21&lt;=ABS('Map and Results'!$G$68-'Map and Results'!$G39),MIN('Map and Results'!$H$68,'Map and Results'!$H39),IF(TowerDistanceMatrix!AV21&gt;=('Map and Results'!$G39+'Map and Results'!$G$68),0,'Map and Results'!$G$68^2*ACOS((TowerDistanceMatrix!AV21^2+'Map and Results'!$G$68^2-'Map and Results'!$G39^2)/(2*TowerDistanceMatrix!AV21*'Map and Results'!$G$68))+'Map and Results'!$G39^2*ACOS((TowerDistanceMatrix!AV21^2-'Map and Results'!$G$68^2+'Map and Results'!$G39^2)/(2*TowerDistanceMatrix!AV21*'Map and Results'!$G39))-0.5*SQRT((-TowerDistanceMatrix!AV21+'Map and Results'!$G$68+'Map and Results'!$G39)*(TowerDistanceMatrix!AV21+'Map and Results'!$G$68-'Map and Results'!$G39)*(TowerDistanceMatrix!AV21-'Map and Results'!$G$68+'Map and Results'!$G39)*(TowerDistanceMatrix!AV21+'Map and Results'!$G$68+'Map and Results'!$G39))))</f>
        <v>0</v>
      </c>
      <c r="AW22" s="26">
        <f ca="1">IF(TowerDistanceMatrix!AW21&lt;=ABS('Map and Results'!$G$69-'Map and Results'!$G39),MIN('Map and Results'!$H$69,'Map and Results'!$H39),IF(TowerDistanceMatrix!AW21&gt;=('Map and Results'!$G39+'Map and Results'!$G$69),0,'Map and Results'!$G$69^2*ACOS((TowerDistanceMatrix!AW21^2+'Map and Results'!$G$69^2-'Map and Results'!$G39^2)/(2*TowerDistanceMatrix!AW21*'Map and Results'!$G$69))+'Map and Results'!$G39^2*ACOS((TowerDistanceMatrix!AW21^2-'Map and Results'!$G$69^2+'Map and Results'!$G39^2)/(2*TowerDistanceMatrix!AW21*'Map and Results'!$G39))-0.5*SQRT((-TowerDistanceMatrix!AW21+'Map and Results'!$G$69+'Map and Results'!$G39)*(TowerDistanceMatrix!AW21+'Map and Results'!$G$69-'Map and Results'!$G39)*(TowerDistanceMatrix!AW21-'Map and Results'!$G$69+'Map and Results'!$G39)*(TowerDistanceMatrix!AW21+'Map and Results'!$G$69+'Map and Results'!$G39))))</f>
        <v>0</v>
      </c>
      <c r="AX22" s="26">
        <f ca="1">IF(TowerDistanceMatrix!AX21&lt;=ABS('Map and Results'!$G$70-'Map and Results'!$G39),MIN('Map and Results'!$H$70,'Map and Results'!$H39),IF(TowerDistanceMatrix!AX21&gt;=('Map and Results'!$G39+'Map and Results'!$G$70),0,'Map and Results'!$G$70^2*ACOS((TowerDistanceMatrix!AX21^2+'Map and Results'!$G$70^2-'Map and Results'!$G39^2)/(2*TowerDistanceMatrix!AX21*'Map and Results'!$G$70))+'Map and Results'!$G39^2*ACOS((TowerDistanceMatrix!AX21^2-'Map and Results'!$G$70^2+'Map and Results'!$G39^2)/(2*TowerDistanceMatrix!AX21*'Map and Results'!$G39))-0.5*SQRT((-TowerDistanceMatrix!AX21+'Map and Results'!$G$70+'Map and Results'!$G39)*(TowerDistanceMatrix!AX21+'Map and Results'!$G$70-'Map and Results'!$G39)*(TowerDistanceMatrix!AX21-'Map and Results'!$G$70+'Map and Results'!$G39)*(TowerDistanceMatrix!AX21+'Map and Results'!$G$70+'Map and Results'!$G39))))</f>
        <v>0</v>
      </c>
      <c r="AY22" s="26">
        <f ca="1">IF(TowerDistanceMatrix!AY21&lt;=ABS('Map and Results'!$G$71-'Map and Results'!$G39),MIN('Map and Results'!$H$71,'Map and Results'!$H39),IF(TowerDistanceMatrix!AY21&gt;=('Map and Results'!$G39+'Map and Results'!$G$71),0,'Map and Results'!$G$71^2*ACOS((TowerDistanceMatrix!AY21^2+'Map and Results'!$G$71^2-'Map and Results'!$G39^2)/(2*TowerDistanceMatrix!AY21*'Map and Results'!$G$71))+'Map and Results'!$G39^2*ACOS((TowerDistanceMatrix!AY21^2-'Map and Results'!$G$71^2+'Map and Results'!$G39^2)/(2*TowerDistanceMatrix!AY21*'Map and Results'!$G39))-0.5*SQRT((-TowerDistanceMatrix!AY21+'Map and Results'!$G$71+'Map and Results'!$G39)*(TowerDistanceMatrix!AY21+'Map and Results'!$G$71-'Map and Results'!$G39)*(TowerDistanceMatrix!AY21-'Map and Results'!$G$71+'Map and Results'!$G39)*(TowerDistanceMatrix!AY21+'Map and Results'!$G$71+'Map and Results'!$G39))))</f>
        <v>0</v>
      </c>
      <c r="AZ22" s="26">
        <f ca="1">IF(TowerDistanceMatrix!AZ21&lt;=ABS('Map and Results'!$G$72-'Map and Results'!$G39),MIN('Map and Results'!$H$72,'Map and Results'!$H39),IF(TowerDistanceMatrix!AZ21&gt;=('Map and Results'!$G39+'Map and Results'!$G$72),0,'Map and Results'!$G$72^2*ACOS((TowerDistanceMatrix!AZ21^2+'Map and Results'!$G$72^2-'Map and Results'!$G39^2)/(2*TowerDistanceMatrix!AZ21*'Map and Results'!$G$72))+'Map and Results'!$G39^2*ACOS((TowerDistanceMatrix!AZ21^2-'Map and Results'!$G$72^2+'Map and Results'!$G39^2)/(2*TowerDistanceMatrix!AZ21*'Map and Results'!$G39))-0.5*SQRT((-TowerDistanceMatrix!AZ21+'Map and Results'!$G$72+'Map and Results'!$G39)*(TowerDistanceMatrix!AZ21+'Map and Results'!$G$72-'Map and Results'!$G39)*(TowerDistanceMatrix!AZ21-'Map and Results'!$G$72+'Map and Results'!$G39)*(TowerDistanceMatrix!AZ21+'Map and Results'!$G$72+'Map and Results'!$G39))))</f>
        <v>0</v>
      </c>
      <c r="BA22" s="26"/>
      <c r="BB22" s="26"/>
      <c r="BC22">
        <f ca="1">IF('Map and Results'!B39=0,0,SUM(C22:AZ22))-BE22</f>
        <v>94.735717337179267</v>
      </c>
      <c r="BD22">
        <v>17</v>
      </c>
      <c r="BE22">
        <f t="shared" ca="1" si="0"/>
        <v>1256.6370614359173</v>
      </c>
      <c r="BG22">
        <f t="shared" ca="1" si="1"/>
        <v>12.566370614359172</v>
      </c>
      <c r="BH22">
        <f t="shared" ca="1" si="2"/>
        <v>251.32741228718348</v>
      </c>
      <c r="BJ22">
        <f ca="1">IF('Map and Results'!B39=0,0,IF((SUM(C22:AZ22)-BE22)&gt;BH22,$BJ$3,0))</f>
        <v>0</v>
      </c>
    </row>
    <row r="23" spans="1:62" ht="15">
      <c r="B23" s="7">
        <v>18</v>
      </c>
      <c r="C23" s="4">
        <f ca="1">IF(TowerDistanceMatrix!C22&lt;=ABS('Map and Results'!$G$23-'Map and Results'!G40),MIN('Map and Results'!H40,'Map and Results'!H38),IF(TowerDistanceMatrix!C22&gt;=('Map and Results'!$G$23+'Map and Results'!G40),0,'Map and Results'!$G$23^2*ACOS((TowerDistanceMatrix!C22^2+'Map and Results'!$G$23^2-'Map and Results'!G40^2)/(2*TowerDistanceMatrix!C22*'Map and Results'!$G$23))+'Map and Results'!G40^2*ACOS((TowerDistanceMatrix!C22^2-'Map and Results'!$G$23^2+'Map and Results'!G40^2)/(2*TowerDistanceMatrix!C22*'Map and Results'!G40))-0.5*SQRT((-TowerDistanceMatrix!C22+'Map and Results'!$G$23+'Map and Results'!G40)*(TowerDistanceMatrix!C22+'Map and Results'!$G$23-'Map and Results'!G40)*(TowerDistanceMatrix!C22-'Map and Results'!$G$23+'Map and Results'!G40)*(TowerDistanceMatrix!C22+'Map and Results'!$G$23+'Map and Results'!G40))))</f>
        <v>0</v>
      </c>
      <c r="D23">
        <f ca="1">IF(TowerDistanceMatrix!D22&lt;=ABS('Map and Results'!$G$24-'Map and Results'!G40),MIN('Map and Results'!$H$24,'Map and Results'!H40),IF(TowerDistanceMatrix!D22&gt;=('Map and Results'!G40+'Map and Results'!$G$24),0,'Map and Results'!$G$24^2*ACOS((TowerDistanceMatrix!D22^2+'Map and Results'!$G$24^2-'Map and Results'!G40^2)/(2*TowerDistanceMatrix!D22*'Map and Results'!$G$24))+'Map and Results'!G40^2*ACOS((TowerDistanceMatrix!D22^2-'Map and Results'!$G$24^2+'Map and Results'!G40^2)/(2*TowerDistanceMatrix!D22*'Map and Results'!G40))-0.5*SQRT((-TowerDistanceMatrix!D22+'Map and Results'!$G$24+'Map and Results'!G40)*(TowerDistanceMatrix!D22+'Map and Results'!$G$24-'Map and Results'!G40)*(TowerDistanceMatrix!D22-'Map and Results'!$G$24+'Map and Results'!G40)*(TowerDistanceMatrix!D22+'Map and Results'!$G$24+'Map and Results'!G40))))</f>
        <v>0</v>
      </c>
      <c r="E23">
        <f ca="1">IF(TowerDistanceMatrix!E22&lt;=ABS('Map and Results'!$G$25-'Map and Results'!G40),MIN('Map and Results'!$H$25,'Map and Results'!H40),IF(TowerDistanceMatrix!E22&gt;=('Map and Results'!G40+'Map and Results'!$G$25),0,'Map and Results'!$G$25^2*ACOS((TowerDistanceMatrix!E22^2+'Map and Results'!$G$25^2-'Map and Results'!G40^2)/(2*TowerDistanceMatrix!E22*'Map and Results'!$G$25))+'Map and Results'!G40^2*ACOS((TowerDistanceMatrix!E22^2-'Map and Results'!$G$25^2+'Map and Results'!G40^2)/(2*TowerDistanceMatrix!E22*'Map and Results'!G40))-0.5*SQRT((-TowerDistanceMatrix!E22+'Map and Results'!$G$25+'Map and Results'!G40)*(TowerDistanceMatrix!E22+'Map and Results'!$G$25-'Map and Results'!G40)*(TowerDistanceMatrix!E22-'Map and Results'!$G$25+'Map and Results'!G40)*(TowerDistanceMatrix!E22+'Map and Results'!$G$25+'Map and Results'!G40))))</f>
        <v>0</v>
      </c>
      <c r="F23">
        <f ca="1">IF(TowerDistanceMatrix!F22&lt;=ABS('Map and Results'!$G$26-'Map and Results'!$G40),MIN('Map and Results'!$H$26,'Map and Results'!$H40),IF(TowerDistanceMatrix!F22&gt;=('Map and Results'!$G40+'Map and Results'!$G$26),0,'Map and Results'!$G$26^2*ACOS((TowerDistanceMatrix!F22^2+'Map and Results'!$G$26^2-'Map and Results'!$G40^2)/(2*TowerDistanceMatrix!F22*'Map and Results'!$G$26))+'Map and Results'!$G40^2*ACOS((TowerDistanceMatrix!F22^2-'Map and Results'!$G$26^2+'Map and Results'!$G40^2)/(2*TowerDistanceMatrix!F22*'Map and Results'!$G40))-0.5*SQRT((-TowerDistanceMatrix!F22+'Map and Results'!$G$26+'Map and Results'!$G40)*(TowerDistanceMatrix!F22+'Map and Results'!$G$26-'Map and Results'!$G40)*(TowerDistanceMatrix!F22-'Map and Results'!$G$26+'Map and Results'!$G40)*(TowerDistanceMatrix!F22+'Map and Results'!$G$26+'Map and Results'!$G40))))</f>
        <v>0</v>
      </c>
      <c r="G23" s="26">
        <f ca="1">IF(TowerDistanceMatrix!G22&lt;=ABS('Map and Results'!$G$27-'Map and Results'!$G40),MIN('Map and Results'!$H$27,'Map and Results'!$H40),IF(TowerDistanceMatrix!G22&gt;=('Map and Results'!$G40+'Map and Results'!$G$27),0,'Map and Results'!$G$27^2*ACOS((TowerDistanceMatrix!G22^2+'Map and Results'!$G$27^2-'Map and Results'!$G40^2)/(2*TowerDistanceMatrix!G22*'Map and Results'!$G$27))+'Map and Results'!$G40^2*ACOS((TowerDistanceMatrix!G22^2-'Map and Results'!$G$27^2+'Map and Results'!$G40^2)/(2*TowerDistanceMatrix!G22*'Map and Results'!$G40))-0.5*SQRT((-TowerDistanceMatrix!G22+'Map and Results'!$G$27+'Map and Results'!$G40)*(TowerDistanceMatrix!G22+'Map and Results'!$G$27-'Map and Results'!$G40)*(TowerDistanceMatrix!G22-'Map and Results'!$G$27+'Map and Results'!$G40)*(TowerDistanceMatrix!G22+'Map and Results'!$G$27+'Map and Results'!$G40))))</f>
        <v>0</v>
      </c>
      <c r="H23" s="26">
        <f ca="1">IF(TowerDistanceMatrix!H22&lt;=ABS('Map and Results'!$G$28-'Map and Results'!$G40),MIN('Map and Results'!$H$28,'Map and Results'!$H40),IF(TowerDistanceMatrix!H22&gt;=('Map and Results'!$G40+'Map and Results'!$G$28),0,'Map and Results'!$G$28^2*ACOS((TowerDistanceMatrix!H22^2+'Map and Results'!$G$28^2-'Map and Results'!$G40^2)/(2*TowerDistanceMatrix!H22*'Map and Results'!$G$28))+'Map and Results'!$G40^2*ACOS((TowerDistanceMatrix!H22^2-'Map and Results'!$G$28^2+'Map and Results'!$G40^2)/(2*TowerDistanceMatrix!H22*'Map and Results'!$G40))-0.5*SQRT((-TowerDistanceMatrix!H22+'Map and Results'!$G$28+'Map and Results'!$G40)*(TowerDistanceMatrix!H22+'Map and Results'!$G$28-'Map and Results'!$G40)*(TowerDistanceMatrix!H22-'Map and Results'!$G$28+'Map and Results'!$G40)*(TowerDistanceMatrix!H22+'Map and Results'!$G$28+'Map and Results'!$G40))))</f>
        <v>0</v>
      </c>
      <c r="I23">
        <f ca="1">IF(TowerDistanceMatrix!I22&lt;=ABS('Map and Results'!$G$29-'Map and Results'!$G40),MIN('Map and Results'!$H$29,'Map and Results'!$H40),IF(TowerDistanceMatrix!I22&gt;=('Map and Results'!$G40+'Map and Results'!$G$29),0,'Map and Results'!$G$29^2*ACOS((TowerDistanceMatrix!I22^2+'Map and Results'!$G$29^2-'Map and Results'!$G40^2)/(2*TowerDistanceMatrix!I22*'Map and Results'!$G$29))+'Map and Results'!$G40^2*ACOS((TowerDistanceMatrix!I22^2-'Map and Results'!$G$29^2+'Map and Results'!$G40^2)/(2*TowerDistanceMatrix!I22*'Map and Results'!$G40))-0.5*SQRT((-TowerDistanceMatrix!I22+'Map and Results'!$G$29+'Map and Results'!$G40)*(TowerDistanceMatrix!I22+'Map and Results'!$G$29-'Map and Results'!$G40)*(TowerDistanceMatrix!I22-'Map and Results'!$G$29+'Map and Results'!$G40)*(TowerDistanceMatrix!I22+'Map and Results'!$G$29+'Map and Results'!$G40))))</f>
        <v>0</v>
      </c>
      <c r="J23">
        <f ca="1">IF(TowerDistanceMatrix!J22&lt;=ABS('Map and Results'!$G$30-'Map and Results'!$G40),MIN('Map and Results'!$H$30,'Map and Results'!$H40),IF(TowerDistanceMatrix!J22&gt;=('Map and Results'!$G40+'Map and Results'!$G$30),0,'Map and Results'!$G$30^2*ACOS((TowerDistanceMatrix!J22^2+'Map and Results'!$G$30^2-'Map and Results'!$G40^2)/(2*TowerDistanceMatrix!J22*'Map and Results'!$G$30))+'Map and Results'!$G40^2*ACOS((TowerDistanceMatrix!J22^2-'Map and Results'!$G$30^2+'Map and Results'!$G40^2)/(2*TowerDistanceMatrix!J22*'Map and Results'!$G40))-0.5*SQRT((-TowerDistanceMatrix!J22+'Map and Results'!$G$30+'Map and Results'!$G40)*(TowerDistanceMatrix!J22+'Map and Results'!$G$30-'Map and Results'!$G40)*(TowerDistanceMatrix!J22-'Map and Results'!$G$30+'Map and Results'!$G40)*(TowerDistanceMatrix!J22+'Map and Results'!$G$30+'Map and Results'!$G40))))</f>
        <v>0</v>
      </c>
      <c r="K23" s="26">
        <f ca="1">IF(TowerDistanceMatrix!K22&lt;=ABS('Map and Results'!$G$31-'Map and Results'!$G40),MIN('Map and Results'!$H$31,'Map and Results'!$H40),IF(TowerDistanceMatrix!K22&gt;=('Map and Results'!$G40+'Map and Results'!$G$31),0,'Map and Results'!$G$31^2*ACOS((TowerDistanceMatrix!K22^2+'Map and Results'!$G$31^2-'Map and Results'!$G40^2)/(2*TowerDistanceMatrix!K22*'Map and Results'!$G$31))+'Map and Results'!$G40^2*ACOS((TowerDistanceMatrix!K22^2-'Map and Results'!$G$31^2+'Map and Results'!$G40^2)/(2*TowerDistanceMatrix!K22*'Map and Results'!$G40))-0.5*SQRT((-TowerDistanceMatrix!K22+'Map and Results'!$G$31+'Map and Results'!$G40)*(TowerDistanceMatrix!K22+'Map and Results'!$G$31-'Map and Results'!$G40)*(TowerDistanceMatrix!K22-'Map and Results'!$G$31+'Map and Results'!$G40)*(TowerDistanceMatrix!K22+'Map and Results'!$G$31+'Map and Results'!$G40))))</f>
        <v>0</v>
      </c>
      <c r="L23" s="26">
        <f ca="1">IF(TowerDistanceMatrix!L22&lt;=ABS('Map and Results'!$G$32-'Map and Results'!$G40),MIN('Map and Results'!$H$32,'Map and Results'!$H40),IF(TowerDistanceMatrix!L22&gt;=('Map and Results'!$G40+'Map and Results'!$G$32),0,'Map and Results'!$G$32^2*ACOS((TowerDistanceMatrix!L22^2+'Map and Results'!$G$32^2-'Map and Results'!$G40^2)/(2*TowerDistanceMatrix!L22*'Map and Results'!$G$32))+'Map and Results'!$G40^2*ACOS((TowerDistanceMatrix!L22^2-'Map and Results'!$G$32^2+'Map and Results'!$G40^2)/(2*TowerDistanceMatrix!L22*'Map and Results'!$G40))-0.5*SQRT((-TowerDistanceMatrix!L22+'Map and Results'!$G$32+'Map and Results'!$G40)*(TowerDistanceMatrix!L22+'Map and Results'!$G$32-'Map and Results'!$G40)*(TowerDistanceMatrix!L22-'Map and Results'!$G$32+'Map and Results'!$G40)*(TowerDistanceMatrix!L22+'Map and Results'!$G$32+'Map and Results'!$G40))))</f>
        <v>0</v>
      </c>
      <c r="M23" s="26">
        <f ca="1">IF(TowerDistanceMatrix!M22&lt;=ABS('Map and Results'!$G$33-'Map and Results'!$G40),MIN('Map and Results'!$H$33,'Map and Results'!$H40),IF(TowerDistanceMatrix!M22&gt;=('Map and Results'!$G40+'Map and Results'!$G$33),0,'Map and Results'!$G$33^2*ACOS((TowerDistanceMatrix!M22^2+'Map and Results'!$G$33^2-'Map and Results'!$G40^2)/(2*TowerDistanceMatrix!M22*'Map and Results'!$G$33))+'Map and Results'!$G40^2*ACOS((TowerDistanceMatrix!M22^2-'Map and Results'!$G$33^2+'Map and Results'!$G40^2)/(2*TowerDistanceMatrix!M22*'Map and Results'!$G40))-0.5*SQRT((-TowerDistanceMatrix!M22+'Map and Results'!$G$33+'Map and Results'!$G40)*(TowerDistanceMatrix!M22+'Map and Results'!$G$33-'Map and Results'!$G40)*(TowerDistanceMatrix!M22-'Map and Results'!$G$33+'Map and Results'!$G40)*(TowerDistanceMatrix!M22+'Map and Results'!$G$33+'Map and Results'!$G40))))</f>
        <v>0</v>
      </c>
      <c r="N23" s="26">
        <f ca="1">IF(TowerDistanceMatrix!N22&lt;=ABS('Map and Results'!$G$34-'Map and Results'!$G40),MIN('Map and Results'!$H$34,'Map and Results'!$H40),IF(TowerDistanceMatrix!N22&gt;=('Map and Results'!$G40+'Map and Results'!$G$34),0,'Map and Results'!$G$34^2*ACOS((TowerDistanceMatrix!N22^2+'Map and Results'!$G$34^2-'Map and Results'!$G40^2)/(2*TowerDistanceMatrix!N22*'Map and Results'!$G$34))+'Map and Results'!$G40^2*ACOS((TowerDistanceMatrix!N22^2-'Map and Results'!$G$34^2+'Map and Results'!$G40^2)/(2*TowerDistanceMatrix!N22*'Map and Results'!$G40))-0.5*SQRT((-TowerDistanceMatrix!N22+'Map and Results'!$G$34+'Map and Results'!$G40)*(TowerDistanceMatrix!N22+'Map and Results'!$G$34-'Map and Results'!$G40)*(TowerDistanceMatrix!N22-'Map and Results'!$G$34+'Map and Results'!$G40)*(TowerDistanceMatrix!N22+'Map and Results'!$G$34+'Map and Results'!$G40))))</f>
        <v>0</v>
      </c>
      <c r="O23" s="26">
        <f ca="1">IF(TowerDistanceMatrix!O22&lt;=ABS('Map and Results'!$G$35-'Map and Results'!$G40),MIN('Map and Results'!$H$35,'Map and Results'!$H40),IF(TowerDistanceMatrix!O22&gt;=('Map and Results'!$G40+'Map and Results'!$G$35),0,'Map and Results'!$G$35^2*ACOS((TowerDistanceMatrix!O22^2+'Map and Results'!$G$35^2-'Map and Results'!$G40^2)/(2*TowerDistanceMatrix!O22*'Map and Results'!$G$35))+'Map and Results'!$G40^2*ACOS((TowerDistanceMatrix!O22^2-'Map and Results'!$G$35^2+'Map and Results'!$G40^2)/(2*TowerDistanceMatrix!O22*'Map and Results'!$G40))-0.5*SQRT((-TowerDistanceMatrix!O22+'Map and Results'!$G$35+'Map and Results'!$G40)*(TowerDistanceMatrix!O22+'Map and Results'!$G$35-'Map and Results'!$G40)*(TowerDistanceMatrix!O22-'Map and Results'!$G$35+'Map and Results'!$G40)*(TowerDistanceMatrix!O22+'Map and Results'!$G$35+'Map and Results'!$G40))))</f>
        <v>0</v>
      </c>
      <c r="P23" s="26">
        <f ca="1">IF(TowerDistanceMatrix!P22&lt;=ABS('Map and Results'!$G$36-'Map and Results'!$G40),MIN('Map and Results'!$H$36,'Map and Results'!$H40),IF(TowerDistanceMatrix!P22&gt;=('Map and Results'!$G40+'Map and Results'!$G$36),0,'Map and Results'!$G$36^2*ACOS((TowerDistanceMatrix!P22^2+'Map and Results'!$G$36^2-'Map and Results'!$G40^2)/(2*TowerDistanceMatrix!P22*'Map and Results'!$G$36))+'Map and Results'!$G40^2*ACOS((TowerDistanceMatrix!P22^2-'Map and Results'!$G$36^2+'Map and Results'!$G40^2)/(2*TowerDistanceMatrix!P22*'Map and Results'!$G40))-0.5*SQRT((-TowerDistanceMatrix!P22+'Map and Results'!$G$36+'Map and Results'!$G40)*(TowerDistanceMatrix!P22+'Map and Results'!$G$36-'Map and Results'!$G40)*(TowerDistanceMatrix!P22-'Map and Results'!$G$36+'Map and Results'!$G40)*(TowerDistanceMatrix!P22+'Map and Results'!$G$36+'Map and Results'!$G40))))</f>
        <v>0</v>
      </c>
      <c r="Q23" s="26">
        <f ca="1">IF(TowerDistanceMatrix!Q22&lt;=ABS('Map and Results'!$G$37-'Map and Results'!$G40),MIN('Map and Results'!$H$37,'Map and Results'!$H40),IF(TowerDistanceMatrix!Q22&gt;=('Map and Results'!$G40+'Map and Results'!$G$37),0,'Map and Results'!$G$37^2*ACOS((TowerDistanceMatrix!Q22^2+'Map and Results'!$G$37^2-'Map and Results'!$G40^2)/(2*TowerDistanceMatrix!Q22*'Map and Results'!$G$37))+'Map and Results'!$G40^2*ACOS((TowerDistanceMatrix!Q22^2-'Map and Results'!$G$37^2+'Map and Results'!$G40^2)/(2*TowerDistanceMatrix!Q22*'Map and Results'!$G40))-0.5*SQRT((-TowerDistanceMatrix!Q22+'Map and Results'!$G$37+'Map and Results'!$G40)*(TowerDistanceMatrix!Q22+'Map and Results'!$G$37-'Map and Results'!$G40)*(TowerDistanceMatrix!Q22-'Map and Results'!$G$37+'Map and Results'!$G40)*(TowerDistanceMatrix!Q22+'Map and Results'!$G$37+'Map and Results'!$G40))))</f>
        <v>0</v>
      </c>
      <c r="R23" s="26">
        <f ca="1">IF(TowerDistanceMatrix!R22&lt;=ABS('Map and Results'!$G$38-'Map and Results'!$G40),MIN('Map and Results'!$H$38,'Map and Results'!$H40),IF(TowerDistanceMatrix!R22&gt;=('Map and Results'!$G40+'Map and Results'!$G$38),0,'Map and Results'!$G$38^2*ACOS((TowerDistanceMatrix!R22^2+'Map and Results'!$G$38^2-'Map and Results'!$G40^2)/(2*TowerDistanceMatrix!R22*'Map and Results'!$G$38))+'Map and Results'!$G40^2*ACOS((TowerDistanceMatrix!R22^2-'Map and Results'!$G$38^2+'Map and Results'!$G40^2)/(2*TowerDistanceMatrix!R22*'Map and Results'!$G40))-0.5*SQRT((-TowerDistanceMatrix!R22+'Map and Results'!$G$38+'Map and Results'!$G40)*(TowerDistanceMatrix!R22+'Map and Results'!$G$38-'Map and Results'!$G40)*(TowerDistanceMatrix!R22-'Map and Results'!$G$38+'Map and Results'!$G40)*(TowerDistanceMatrix!R22+'Map and Results'!$G$38+'Map and Results'!$G40))))</f>
        <v>0</v>
      </c>
      <c r="S23" s="26">
        <f ca="1">IF(TowerDistanceMatrix!S22&lt;=ABS('Map and Results'!$G$39-'Map and Results'!$G40),MIN('Map and Results'!$H$39,'Map and Results'!$H40),IF(TowerDistanceMatrix!S22&gt;=('Map and Results'!$G40+'Map and Results'!$G$39),0,'Map and Results'!$G$39^2*ACOS((TowerDistanceMatrix!S22^2+'Map and Results'!$G$39^2-'Map and Results'!$G40^2)/(2*TowerDistanceMatrix!S22*'Map and Results'!$G$39))+'Map and Results'!$G40^2*ACOS((TowerDistanceMatrix!S22^2-'Map and Results'!$G$39^2+'Map and Results'!$G40^2)/(2*TowerDistanceMatrix!S22*'Map and Results'!$G40))-0.5*SQRT((-TowerDistanceMatrix!S22+'Map and Results'!$G$39+'Map and Results'!$G40)*(TowerDistanceMatrix!S22+'Map and Results'!$G$39-'Map and Results'!$G40)*(TowerDistanceMatrix!S22-'Map and Results'!$G$39+'Map and Results'!$G40)*(TowerDistanceMatrix!S22+'Map and Results'!$G$39+'Map and Results'!$G40))))</f>
        <v>0</v>
      </c>
      <c r="T23" s="26">
        <f ca="1">IF(TowerDistanceMatrix!T22&lt;=ABS('Map and Results'!$G$40-'Map and Results'!$G40),MIN('Map and Results'!$H$40,'Map and Results'!$H40),IF(TowerDistanceMatrix!T22&gt;=('Map and Results'!$G40+'Map and Results'!$G$40),0,'Map and Results'!$G$40^2*ACOS((TowerDistanceMatrix!T22^2+'Map and Results'!$G$40^2-'Map and Results'!$G40^2)/(2*TowerDistanceMatrix!T22*'Map and Results'!$G$40))+'Map and Results'!$G40^2*ACOS((TowerDistanceMatrix!T22^2-'Map and Results'!$G$40^2+'Map and Results'!$G40^2)/(2*TowerDistanceMatrix!T22*'Map and Results'!$G40))-0.5*SQRT((-TowerDistanceMatrix!T22+'Map and Results'!$G$40+'Map and Results'!$G40)*(TowerDistanceMatrix!T22+'Map and Results'!$G$40-'Map and Results'!$G40)*(TowerDistanceMatrix!T22-'Map and Results'!$G$40+'Map and Results'!$G40)*(TowerDistanceMatrix!T22+'Map and Results'!$G$40+'Map and Results'!$G40))))</f>
        <v>1256.6370614359173</v>
      </c>
      <c r="U23" s="26">
        <f ca="1">IF(TowerDistanceMatrix!U22&lt;=ABS('Map and Results'!$G$41-'Map and Results'!$G40),MIN('Map and Results'!$H$41,'Map and Results'!$H40),IF(TowerDistanceMatrix!U22&gt;=('Map and Results'!$G40+'Map and Results'!$G$41),0,'Map and Results'!$G$41^2*ACOS((TowerDistanceMatrix!U22^2+'Map and Results'!$G$41^2-'Map and Results'!$G40^2)/(2*TowerDistanceMatrix!U22*'Map and Results'!$G$41))+'Map and Results'!$G40^2*ACOS((TowerDistanceMatrix!U22^2-'Map and Results'!$G$41^2+'Map and Results'!$G40^2)/(2*TowerDistanceMatrix!U22*'Map and Results'!$G40))-0.5*SQRT((-TowerDistanceMatrix!U22+'Map and Results'!$G$41+'Map and Results'!$G40)*(TowerDistanceMatrix!U22+'Map and Results'!$G$41-'Map and Results'!$G40)*(TowerDistanceMatrix!U22-'Map and Results'!$G$41+'Map and Results'!$G40)*(TowerDistanceMatrix!U22+'Map and Results'!$G$41+'Map and Results'!$G40))))</f>
        <v>0</v>
      </c>
      <c r="V23" s="26">
        <f ca="1">IF(TowerDistanceMatrix!V22&lt;=ABS('Map and Results'!$G$42-'Map and Results'!$G40),MIN('Map and Results'!$H$42,'Map and Results'!$H40),IF(TowerDistanceMatrix!V22&gt;=('Map and Results'!$G40+'Map and Results'!$G$42),0,'Map and Results'!$G$42^2*ACOS((TowerDistanceMatrix!V22^2+'Map and Results'!$G$42^2-'Map and Results'!$G40^2)/(2*TowerDistanceMatrix!V22*'Map and Results'!$G$42))+'Map and Results'!$G40^2*ACOS((TowerDistanceMatrix!V22^2-'Map and Results'!$G$42^2+'Map and Results'!$G40^2)/(2*TowerDistanceMatrix!V22*'Map and Results'!$G40))-0.5*SQRT((-TowerDistanceMatrix!V22+'Map and Results'!$G$42+'Map and Results'!$G40)*(TowerDistanceMatrix!V22+'Map and Results'!$G$42-'Map and Results'!$G40)*(TowerDistanceMatrix!V22-'Map and Results'!$G$42+'Map and Results'!$G40)*(TowerDistanceMatrix!V22+'Map and Results'!$G$42+'Map and Results'!$G40))))</f>
        <v>731.52839715150003</v>
      </c>
      <c r="W23" s="26">
        <f ca="1">IF(TowerDistanceMatrix!W22&lt;=ABS('Map and Results'!$G$43-'Map and Results'!$G40),MIN('Map and Results'!$H$43,'Map and Results'!$H40),IF(TowerDistanceMatrix!W22&gt;=('Map and Results'!$G40+'Map and Results'!$G$43),0,'Map and Results'!$G$43^2*ACOS((TowerDistanceMatrix!W22^2+'Map and Results'!$G$43^2-'Map and Results'!$G40^2)/(2*TowerDistanceMatrix!W22*'Map and Results'!$G$43))+'Map and Results'!$G40^2*ACOS((TowerDistanceMatrix!W22^2-'Map and Results'!$G$43^2+'Map and Results'!$G40^2)/(2*TowerDistanceMatrix!W22*'Map and Results'!$G40))-0.5*SQRT((-TowerDistanceMatrix!W22+'Map and Results'!$G$43+'Map and Results'!$G40)*(TowerDistanceMatrix!W22+'Map and Results'!$G$43-'Map and Results'!$G40)*(TowerDistanceMatrix!W22-'Map and Results'!$G$43+'Map and Results'!$G40)*(TowerDistanceMatrix!W22+'Map and Results'!$G$43+'Map and Results'!$G40))))</f>
        <v>0</v>
      </c>
      <c r="X23" s="26">
        <f ca="1">IF(TowerDistanceMatrix!X22&lt;=ABS('Map and Results'!$G$44-'Map and Results'!$G40),MIN('Map and Results'!$H$44,'Map and Results'!$H40),IF(TowerDistanceMatrix!X22&gt;=('Map and Results'!$G40+'Map and Results'!$G$44),0,'Map and Results'!$G$44^2*ACOS((TowerDistanceMatrix!X22^2+'Map and Results'!$G$44^2-'Map and Results'!$G40^2)/(2*TowerDistanceMatrix!X22*'Map and Results'!$G$44))+'Map and Results'!$G40^2*ACOS((TowerDistanceMatrix!X22^2-'Map and Results'!$G$44^2+'Map and Results'!$G40^2)/(2*TowerDistanceMatrix!X22*'Map and Results'!$G40))-0.5*SQRT((-TowerDistanceMatrix!X22+'Map and Results'!$G$44+'Map and Results'!$G40)*(TowerDistanceMatrix!X22+'Map and Results'!$G$44-'Map and Results'!$G40)*(TowerDistanceMatrix!X22-'Map and Results'!$G$44+'Map and Results'!$G40)*(TowerDistanceMatrix!X22+'Map and Results'!$G$44+'Map and Results'!$G40))))</f>
        <v>0</v>
      </c>
      <c r="Y23" s="26">
        <f ca="1">IF(TowerDistanceMatrix!Y22&lt;=ABS('Map and Results'!$G$45-'Map and Results'!$G40),MIN('Map and Results'!$H$45,'Map and Results'!$H40),IF(TowerDistanceMatrix!Y22&gt;=('Map and Results'!$G40+'Map and Results'!$G$45),0,'Map and Results'!$G$45^2*ACOS((TowerDistanceMatrix!Y22^2+'Map and Results'!$G$45^2-'Map and Results'!$G40^2)/(2*TowerDistanceMatrix!Y22*'Map and Results'!$G$45))+'Map and Results'!$G40^2*ACOS((TowerDistanceMatrix!Y22^2-'Map and Results'!$G$45^2+'Map and Results'!$G40^2)/(2*TowerDistanceMatrix!Y22*'Map and Results'!$G40))-0.5*SQRT((-TowerDistanceMatrix!Y22+'Map and Results'!$G$45+'Map and Results'!$G40)*(TowerDistanceMatrix!Y22+'Map and Results'!$G$45-'Map and Results'!$G40)*(TowerDistanceMatrix!Y22-'Map and Results'!$G$45+'Map and Results'!$G40)*(TowerDistanceMatrix!Y22+'Map and Results'!$G$45+'Map and Results'!$G40))))</f>
        <v>126.62873199709776</v>
      </c>
      <c r="Z23" s="26">
        <f ca="1">IF(TowerDistanceMatrix!Z22&lt;=ABS('Map and Results'!$G$46-'Map and Results'!$G40),MIN('Map and Results'!$H$46,'Map and Results'!$H40),IF(TowerDistanceMatrix!Z22&gt;=('Map and Results'!$G40+'Map and Results'!$G$46),0,'Map and Results'!$G$46^2*ACOS((TowerDistanceMatrix!Z22^2+'Map and Results'!$G$46^2-'Map and Results'!$G40^2)/(2*TowerDistanceMatrix!Z22*'Map and Results'!$G$46))+'Map and Results'!$G40^2*ACOS((TowerDistanceMatrix!Z22^2-'Map and Results'!$G$46^2+'Map and Results'!$G40^2)/(2*TowerDistanceMatrix!Z22*'Map and Results'!$G40))-0.5*SQRT((-TowerDistanceMatrix!Z22+'Map and Results'!$G$46+'Map and Results'!$G40)*(TowerDistanceMatrix!Z22+'Map and Results'!$G$46-'Map and Results'!$G40)*(TowerDistanceMatrix!Z22-'Map and Results'!$G$46+'Map and Results'!$G40)*(TowerDistanceMatrix!Z22+'Map and Results'!$G$46+'Map and Results'!$G40))))</f>
        <v>0</v>
      </c>
      <c r="AA23" s="26">
        <f ca="1">IF(TowerDistanceMatrix!AA22&lt;=ABS('Map and Results'!$G$47-'Map and Results'!$G40),MIN('Map and Results'!$H$47,'Map and Results'!$H40),IF(TowerDistanceMatrix!AA22&gt;=('Map and Results'!$G40+'Map and Results'!$G$47),0,'Map and Results'!$G$47^2*ACOS((TowerDistanceMatrix!AA22^2+'Map and Results'!$G$47^2-'Map and Results'!$G40^2)/(2*TowerDistanceMatrix!AA22*'Map and Results'!$G$47))+'Map and Results'!$G40^2*ACOS((TowerDistanceMatrix!AA22^2-'Map and Results'!$G$47^2+'Map and Results'!$G40^2)/(2*TowerDistanceMatrix!AA22*'Map and Results'!$G40))-0.5*SQRT((-TowerDistanceMatrix!AA22+'Map and Results'!$G$47+'Map and Results'!$G40)*(TowerDistanceMatrix!AA22+'Map and Results'!$G$47-'Map and Results'!$G40)*(TowerDistanceMatrix!AA22-'Map and Results'!$G$47+'Map and Results'!$G40)*(TowerDistanceMatrix!AA22+'Map and Results'!$G$47+'Map and Results'!$G40))))</f>
        <v>0</v>
      </c>
      <c r="AB23" s="26">
        <f ca="1">IF(TowerDistanceMatrix!AB22&lt;=ABS('Map and Results'!$G$48-'Map and Results'!$G40),MIN('Map and Results'!$H$48,'Map and Results'!$H40),IF(TowerDistanceMatrix!AB22&gt;=('Map and Results'!$G40+'Map and Results'!$G$48),0,'Map and Results'!$G$48^2*ACOS((TowerDistanceMatrix!AB22^2+'Map and Results'!$G$48^2-'Map and Results'!$G40^2)/(2*TowerDistanceMatrix!AB22*'Map and Results'!$G$48))+'Map and Results'!$G40^2*ACOS((TowerDistanceMatrix!AB22^2-'Map and Results'!$G$48^2+'Map and Results'!$G40^2)/(2*TowerDistanceMatrix!AB22*'Map and Results'!$G40))-0.5*SQRT((-TowerDistanceMatrix!AB22+'Map and Results'!$G$48+'Map and Results'!$G40)*(TowerDistanceMatrix!AB22+'Map and Results'!$G$48-'Map and Results'!$G40)*(TowerDistanceMatrix!AB22-'Map and Results'!$G$48+'Map and Results'!$G40)*(TowerDistanceMatrix!AB22+'Map and Results'!$G$48+'Map and Results'!$G40))))</f>
        <v>0</v>
      </c>
      <c r="AC23" s="26">
        <f ca="1">IF(TowerDistanceMatrix!AC22&lt;=ABS('Map and Results'!$G$49-'Map and Results'!$G40),MIN('Map and Results'!$H$49,'Map and Results'!$H40),IF(TowerDistanceMatrix!AC22&gt;=('Map and Results'!$G40+'Map and Results'!$G$49),0,'Map and Results'!$G$49^2*ACOS((TowerDistanceMatrix!AC22^2+'Map and Results'!$G$49^2-'Map and Results'!$G40^2)/(2*TowerDistanceMatrix!AC22*'Map and Results'!$G$49))+'Map and Results'!$G40^2*ACOS((TowerDistanceMatrix!AC22^2-'Map and Results'!$G$49^2+'Map and Results'!$G40^2)/(2*TowerDistanceMatrix!AC22*'Map and Results'!$G40))-0.5*SQRT((-TowerDistanceMatrix!AC22+'Map and Results'!$G$49+'Map and Results'!$G40)*(TowerDistanceMatrix!AC22+'Map and Results'!$G$49-'Map and Results'!$G40)*(TowerDistanceMatrix!AC22-'Map and Results'!$G$49+'Map and Results'!$G40)*(TowerDistanceMatrix!AC22+'Map and Results'!$G$49+'Map and Results'!$G40))))</f>
        <v>0</v>
      </c>
      <c r="AD23" s="26">
        <f ca="1">IF(TowerDistanceMatrix!AD22&lt;=ABS('Map and Results'!$G$50-'Map and Results'!$G40),MIN('Map and Results'!$H$50,'Map and Results'!$H40),IF(TowerDistanceMatrix!AD22&gt;=('Map and Results'!$G40+'Map and Results'!$G$50),0,'Map and Results'!$G$50^2*ACOS((TowerDistanceMatrix!AD22^2+'Map and Results'!$G$50^2-'Map and Results'!$G40^2)/(2*TowerDistanceMatrix!AD22*'Map and Results'!$G$50))+'Map and Results'!$G40^2*ACOS((TowerDistanceMatrix!AD22^2-'Map and Results'!$G$50^2+'Map and Results'!$G40^2)/(2*TowerDistanceMatrix!AD22*'Map and Results'!$G40))-0.5*SQRT((-TowerDistanceMatrix!AD22+'Map and Results'!$G$50+'Map and Results'!$G40)*(TowerDistanceMatrix!AD22+'Map and Results'!$G$50-'Map and Results'!$G40)*(TowerDistanceMatrix!AD22-'Map and Results'!$G$50+'Map and Results'!$G40)*(TowerDistanceMatrix!AD22+'Map and Results'!$G$50+'Map and Results'!$G40))))</f>
        <v>0</v>
      </c>
      <c r="AE23" s="26">
        <f ca="1">IF(TowerDistanceMatrix!AE22&lt;=ABS('Map and Results'!$G$51-'Map and Results'!$G40),MIN('Map and Results'!$H$51,'Map and Results'!$H40),IF(TowerDistanceMatrix!AE22&gt;=('Map and Results'!$G40+'Map and Results'!$G$51),0,'Map and Results'!$G$51^2*ACOS((TowerDistanceMatrix!AE22^2+'Map and Results'!$G$51^2-'Map and Results'!$G40^2)/(2*TowerDistanceMatrix!AE22*'Map and Results'!$G$51))+'Map and Results'!$G40^2*ACOS((TowerDistanceMatrix!AE22^2-'Map and Results'!$G$51^2+'Map and Results'!$G40^2)/(2*TowerDistanceMatrix!AE22*'Map and Results'!$G40))-0.5*SQRT((-TowerDistanceMatrix!AE22+'Map and Results'!$G$51+'Map and Results'!$G40)*(TowerDistanceMatrix!AE22+'Map and Results'!$G$51-'Map and Results'!$G40)*(TowerDistanceMatrix!AE22-'Map and Results'!$G$51+'Map and Results'!$G40)*(TowerDistanceMatrix!AE22+'Map and Results'!$G$51+'Map and Results'!$G40))))</f>
        <v>0</v>
      </c>
      <c r="AF23" s="26">
        <f ca="1">IF(TowerDistanceMatrix!AF22&lt;=ABS('Map and Results'!$G$52-'Map and Results'!$G40),MIN('Map and Results'!$H$52,'Map and Results'!$H40),IF(TowerDistanceMatrix!AF22&gt;=('Map and Results'!$G40+'Map and Results'!$G$52),0,'Map and Results'!$G$52^2*ACOS((TowerDistanceMatrix!AF22^2+'Map and Results'!$G$52^2-'Map and Results'!$G40^2)/(2*TowerDistanceMatrix!AF22*'Map and Results'!$G$52))+'Map and Results'!$G40^2*ACOS((TowerDistanceMatrix!AF22^2-'Map and Results'!$G$52^2+'Map and Results'!$G40^2)/(2*TowerDistanceMatrix!AF22*'Map and Results'!$G40))-0.5*SQRT((-TowerDistanceMatrix!AF22+'Map and Results'!$G$52+'Map and Results'!$G40)*(TowerDistanceMatrix!AF22+'Map and Results'!$G$52-'Map and Results'!$G40)*(TowerDistanceMatrix!AF22-'Map and Results'!$G$52+'Map and Results'!$G40)*(TowerDistanceMatrix!AF22+'Map and Results'!$G$52+'Map and Results'!$G40))))</f>
        <v>0</v>
      </c>
      <c r="AG23" s="26">
        <f ca="1">IF(TowerDistanceMatrix!AG22&lt;=ABS('Map and Results'!$G$53-'Map and Results'!$G40),MIN('Map and Results'!$H$53,'Map and Results'!$H40),IF(TowerDistanceMatrix!AG22&gt;=('Map and Results'!$G40+'Map and Results'!$G$53),0,'Map and Results'!$G$53^2*ACOS((TowerDistanceMatrix!AG22^2+'Map and Results'!$G$53^2-'Map and Results'!$G40^2)/(2*TowerDistanceMatrix!AG22*'Map and Results'!$G$53))+'Map and Results'!$G40^2*ACOS((TowerDistanceMatrix!AG22^2-'Map and Results'!$G$53^2+'Map and Results'!$G40^2)/(2*TowerDistanceMatrix!AG22*'Map and Results'!$G40))-0.5*SQRT((-TowerDistanceMatrix!AG22+'Map and Results'!$G$53+'Map and Results'!$G40)*(TowerDistanceMatrix!AG22+'Map and Results'!$G$53-'Map and Results'!$G40)*(TowerDistanceMatrix!AG22-'Map and Results'!$G$53+'Map and Results'!$G40)*(TowerDistanceMatrix!AG22+'Map and Results'!$G$53+'Map and Results'!$G40))))</f>
        <v>0</v>
      </c>
      <c r="AH23" s="26">
        <f ca="1">IF(TowerDistanceMatrix!AH22&lt;=ABS('Map and Results'!$G$54-'Map and Results'!$G40),MIN('Map and Results'!$H$54,'Map and Results'!$H40),IF(TowerDistanceMatrix!AH22&gt;=('Map and Results'!$G40+'Map and Results'!$G$54),0,'Map and Results'!$G$54^2*ACOS((TowerDistanceMatrix!AH22^2+'Map and Results'!$G$54^2-'Map and Results'!$G40^2)/(2*TowerDistanceMatrix!AH22*'Map and Results'!$G$54))+'Map and Results'!$G40^2*ACOS((TowerDistanceMatrix!AH22^2-'Map and Results'!$G$54^2+'Map and Results'!$G40^2)/(2*TowerDistanceMatrix!AH22*'Map and Results'!$G40))-0.5*SQRT((-TowerDistanceMatrix!AH22+'Map and Results'!$G$54+'Map and Results'!$G40)*(TowerDistanceMatrix!AH22+'Map and Results'!$G$54-'Map and Results'!$G40)*(TowerDistanceMatrix!AH22-'Map and Results'!$G$54+'Map and Results'!$G40)*(TowerDistanceMatrix!AH22+'Map and Results'!$G$54+'Map and Results'!$G40))))</f>
        <v>0</v>
      </c>
      <c r="AI23" s="26">
        <f ca="1">IF(TowerDistanceMatrix!AI22&lt;=ABS('Map and Results'!$G$55-'Map and Results'!$G40),MIN('Map and Results'!$H$55,'Map and Results'!$H40),IF(TowerDistanceMatrix!AI22&gt;=('Map and Results'!$G40+'Map and Results'!$G$55),0,'Map and Results'!$G$55^2*ACOS((TowerDistanceMatrix!AI22^2+'Map and Results'!$G$55^2-'Map and Results'!$G40^2)/(2*TowerDistanceMatrix!AI22*'Map and Results'!$G$55))+'Map and Results'!$G40^2*ACOS((TowerDistanceMatrix!AI22^2-'Map and Results'!$G$55^2+'Map and Results'!$G40^2)/(2*TowerDistanceMatrix!AI22*'Map and Results'!$G40))-0.5*SQRT((-TowerDistanceMatrix!AI22+'Map and Results'!$G$55+'Map and Results'!$G40)*(TowerDistanceMatrix!AI22+'Map and Results'!$G$55-'Map and Results'!$G40)*(TowerDistanceMatrix!AI22-'Map and Results'!$G$55+'Map and Results'!$G40)*(TowerDistanceMatrix!AI22+'Map and Results'!$G$55+'Map and Results'!$G40))))</f>
        <v>0</v>
      </c>
      <c r="AJ23" s="26">
        <f ca="1">IF(TowerDistanceMatrix!AJ22&lt;=ABS('Map and Results'!$G$56-'Map and Results'!$G40),MIN('Map and Results'!$H$56,'Map and Results'!$H40),IF(TowerDistanceMatrix!AJ22&gt;=('Map and Results'!$G40+'Map and Results'!$G$56),0,'Map and Results'!$G$56^2*ACOS((TowerDistanceMatrix!AJ22^2+'Map and Results'!$G$56^2-'Map and Results'!$G40^2)/(2*TowerDistanceMatrix!AJ22*'Map and Results'!$G$56))+'Map and Results'!$G40^2*ACOS((TowerDistanceMatrix!AJ22^2-'Map and Results'!$G$56^2+'Map and Results'!$G40^2)/(2*TowerDistanceMatrix!AJ22*'Map and Results'!$G40))-0.5*SQRT((-TowerDistanceMatrix!AJ22+'Map and Results'!$G$56+'Map and Results'!$G40)*(TowerDistanceMatrix!AJ22+'Map and Results'!$G$56-'Map and Results'!$G40)*(TowerDistanceMatrix!AJ22-'Map and Results'!$G$56+'Map and Results'!$G40)*(TowerDistanceMatrix!AJ22+'Map and Results'!$G$56+'Map and Results'!$G40))))</f>
        <v>0</v>
      </c>
      <c r="AK23" s="26">
        <f ca="1">IF(TowerDistanceMatrix!AK22&lt;=ABS('Map and Results'!$G$57-'Map and Results'!$G40),MIN('Map and Results'!$H$57,'Map and Results'!$H40),IF(TowerDistanceMatrix!AK22&gt;=('Map and Results'!$G40+'Map and Results'!$G$57),0,'Map and Results'!$G$57^2*ACOS((TowerDistanceMatrix!AK22^2+'Map and Results'!$G$57^2-'Map and Results'!$G40^2)/(2*TowerDistanceMatrix!AK22*'Map and Results'!$G$57))+'Map and Results'!$G40^2*ACOS((TowerDistanceMatrix!AK22^2-'Map and Results'!$G$57^2+'Map and Results'!$G40^2)/(2*TowerDistanceMatrix!AK22*'Map and Results'!$G40))-0.5*SQRT((-TowerDistanceMatrix!AK22+'Map and Results'!$G$57+'Map and Results'!$G40)*(TowerDistanceMatrix!AK22+'Map and Results'!$G$57-'Map and Results'!$G40)*(TowerDistanceMatrix!AK22-'Map and Results'!$G$57+'Map and Results'!$G40)*(TowerDistanceMatrix!AK22+'Map and Results'!$G$57+'Map and Results'!$G40))))</f>
        <v>0</v>
      </c>
      <c r="AL23" s="26">
        <f ca="1">IF(TowerDistanceMatrix!AL22&lt;=ABS('Map and Results'!$G$58-'Map and Results'!$G40),MIN('Map and Results'!$H$58,'Map and Results'!$H40),IF(TowerDistanceMatrix!AL22&gt;=('Map and Results'!$G40+'Map and Results'!$G$58),0,'Map and Results'!$G$58^2*ACOS((TowerDistanceMatrix!AL22^2+'Map and Results'!$G$58^2-'Map and Results'!$G40^2)/(2*TowerDistanceMatrix!AL22*'Map and Results'!$G$58))+'Map and Results'!$G40^2*ACOS((TowerDistanceMatrix!AL22^2-'Map and Results'!$G$58^2+'Map and Results'!$G40^2)/(2*TowerDistanceMatrix!AL22*'Map and Results'!$G40))-0.5*SQRT((-TowerDistanceMatrix!AL22+'Map and Results'!$G$58+'Map and Results'!$G40)*(TowerDistanceMatrix!AL22+'Map and Results'!$G$58-'Map and Results'!$G40)*(TowerDistanceMatrix!AL22-'Map and Results'!$G$58+'Map and Results'!$G40)*(TowerDistanceMatrix!AL22+'Map and Results'!$G$58+'Map and Results'!$G40))))</f>
        <v>0</v>
      </c>
      <c r="AM23" s="26">
        <f ca="1">IF(TowerDistanceMatrix!AM22&lt;=ABS('Map and Results'!$G$59-'Map and Results'!$G40),MIN('Map and Results'!$H$59,'Map and Results'!$H40),IF(TowerDistanceMatrix!AM22&gt;=('Map and Results'!$G40+'Map and Results'!$G$59),0,'Map and Results'!$G$59^2*ACOS((TowerDistanceMatrix!AM22^2+'Map and Results'!$G$59^2-'Map and Results'!$G40^2)/(2*TowerDistanceMatrix!AM22*'Map and Results'!$G$59))+'Map and Results'!$G40^2*ACOS((TowerDistanceMatrix!AM22^2-'Map and Results'!$G$59^2+'Map and Results'!$G40^2)/(2*TowerDistanceMatrix!AM22*'Map and Results'!$G40))-0.5*SQRT((-TowerDistanceMatrix!AM22+'Map and Results'!$G$59+'Map and Results'!$G40)*(TowerDistanceMatrix!AM22+'Map and Results'!$G$59-'Map and Results'!$G40)*(TowerDistanceMatrix!AM22-'Map and Results'!$G$59+'Map and Results'!$G40)*(TowerDistanceMatrix!AM22+'Map and Results'!$G$59+'Map and Results'!$G40))))</f>
        <v>0</v>
      </c>
      <c r="AN23" s="26">
        <f ca="1">IF(TowerDistanceMatrix!AN22&lt;=ABS('Map and Results'!$G$60-'Map and Results'!$G40),MIN('Map and Results'!$H$60,'Map and Results'!$H40),IF(TowerDistanceMatrix!AN22&gt;=('Map and Results'!$G40+'Map and Results'!$G$60),0,'Map and Results'!$G$60^2*ACOS((TowerDistanceMatrix!AN22^2+'Map and Results'!$G$60^2-'Map and Results'!$G40^2)/(2*TowerDistanceMatrix!AN22*'Map and Results'!$G$60))+'Map and Results'!$G40^2*ACOS((TowerDistanceMatrix!AN22^2-'Map and Results'!$G$60^2+'Map and Results'!$G40^2)/(2*TowerDistanceMatrix!AN22*'Map and Results'!$G40))-0.5*SQRT((-TowerDistanceMatrix!AN22+'Map and Results'!$G$60+'Map and Results'!$G40)*(TowerDistanceMatrix!AN22+'Map and Results'!$G$60-'Map and Results'!$G40)*(TowerDistanceMatrix!AN22-'Map and Results'!$G$60+'Map and Results'!$G40)*(TowerDistanceMatrix!AN22+'Map and Results'!$G$60+'Map and Results'!$G40))))</f>
        <v>0</v>
      </c>
      <c r="AO23" s="26">
        <f ca="1">IF(TowerDistanceMatrix!AO22&lt;=ABS('Map and Results'!$G$61-'Map and Results'!$G40),MIN('Map and Results'!$H$61,'Map and Results'!$H40),IF(TowerDistanceMatrix!AO22&gt;=('Map and Results'!$G40+'Map and Results'!$G$61),0,'Map and Results'!$G$61^2*ACOS((TowerDistanceMatrix!AO22^2+'Map and Results'!$G$61^2-'Map and Results'!$G40^2)/(2*TowerDistanceMatrix!AO22*'Map and Results'!$G$61))+'Map and Results'!$G40^2*ACOS((TowerDistanceMatrix!AO22^2-'Map and Results'!$G$61^2+'Map and Results'!$G40^2)/(2*TowerDistanceMatrix!AO22*'Map and Results'!$G40))-0.5*SQRT((-TowerDistanceMatrix!AO22+'Map and Results'!$G$61+'Map and Results'!$G40)*(TowerDistanceMatrix!AO22+'Map and Results'!$G$61-'Map and Results'!$G40)*(TowerDistanceMatrix!AO22-'Map and Results'!$G$61+'Map and Results'!$G40)*(TowerDistanceMatrix!AO22+'Map and Results'!$G$61+'Map and Results'!$G40))))</f>
        <v>0</v>
      </c>
      <c r="AP23" s="26">
        <f ca="1">IF(TowerDistanceMatrix!AP22&lt;=ABS('Map and Results'!$G$62-'Map and Results'!$G40),MIN('Map and Results'!$H$62,'Map and Results'!$H40),IF(TowerDistanceMatrix!AP22&gt;=('Map and Results'!$G40+'Map and Results'!$G$62),0,'Map and Results'!$G$62^2*ACOS((TowerDistanceMatrix!AP22^2+'Map and Results'!$G$62^2-'Map and Results'!$G40^2)/(2*TowerDistanceMatrix!AP22*'Map and Results'!$G$62))+'Map and Results'!$G40^2*ACOS((TowerDistanceMatrix!AP22^2-'Map and Results'!$G$62^2+'Map and Results'!$G40^2)/(2*TowerDistanceMatrix!AP22*'Map and Results'!$G40))-0.5*SQRT((-TowerDistanceMatrix!AP22+'Map and Results'!$G$62+'Map and Results'!$G40)*(TowerDistanceMatrix!AP22+'Map and Results'!$G$62-'Map and Results'!$G40)*(TowerDistanceMatrix!AP22-'Map and Results'!$G$62+'Map and Results'!$G40)*(TowerDistanceMatrix!AP22+'Map and Results'!$G$62+'Map and Results'!$G40))))</f>
        <v>0</v>
      </c>
      <c r="AQ23" s="26">
        <f ca="1">IF(TowerDistanceMatrix!AQ22&lt;=ABS('Map and Results'!$G$63-'Map and Results'!$G40),MIN('Map and Results'!$H$63,'Map and Results'!$H40),IF(TowerDistanceMatrix!AQ22&gt;=('Map and Results'!$G40+'Map and Results'!$G$63),0,'Map and Results'!$G$63^2*ACOS((TowerDistanceMatrix!AQ22^2+'Map and Results'!$G$63^2-'Map and Results'!$G40^2)/(2*TowerDistanceMatrix!AQ22*'Map and Results'!$G$63))+'Map and Results'!$G40^2*ACOS((TowerDistanceMatrix!AQ22^2-'Map and Results'!$G$63^2+'Map and Results'!$G40^2)/(2*TowerDistanceMatrix!AQ22*'Map and Results'!$G40))-0.5*SQRT((-TowerDistanceMatrix!AQ22+'Map and Results'!$G$63+'Map and Results'!$G40)*(TowerDistanceMatrix!AQ22+'Map and Results'!$G$63-'Map and Results'!$G40)*(TowerDistanceMatrix!AQ22-'Map and Results'!$G$63+'Map and Results'!$G40)*(TowerDistanceMatrix!AQ22+'Map and Results'!$G$63+'Map and Results'!$G40))))</f>
        <v>0</v>
      </c>
      <c r="AR23" s="26">
        <f ca="1">IF(TowerDistanceMatrix!AR22&lt;=ABS('Map and Results'!$G$64-'Map and Results'!$G40),MIN('Map and Results'!$H$64,'Map and Results'!$H40),IF(TowerDistanceMatrix!AR22&gt;=('Map and Results'!$G40+'Map and Results'!$G$64),0,'Map and Results'!$G$64^2*ACOS((TowerDistanceMatrix!AR22^2+'Map and Results'!$G$64^2-'Map and Results'!$G40^2)/(2*TowerDistanceMatrix!AR22*'Map and Results'!$G$64))+'Map and Results'!$G40^2*ACOS((TowerDistanceMatrix!AR22^2-'Map and Results'!$G$64^2+'Map and Results'!$G40^2)/(2*TowerDistanceMatrix!AR22*'Map and Results'!$G40))-0.5*SQRT((-TowerDistanceMatrix!AR22+'Map and Results'!$G$64+'Map and Results'!$G40)*(TowerDistanceMatrix!AR22+'Map and Results'!$G$64-'Map and Results'!$G40)*(TowerDistanceMatrix!AR22-'Map and Results'!$G$64+'Map and Results'!$G40)*(TowerDistanceMatrix!AR22+'Map and Results'!$G$64+'Map and Results'!$G40))))</f>
        <v>0</v>
      </c>
      <c r="AS23" s="26">
        <f ca="1">IF(TowerDistanceMatrix!AS22&lt;=ABS('Map and Results'!$G$65-'Map and Results'!$G40),MIN('Map and Results'!$H$65,'Map and Results'!$H40),IF(TowerDistanceMatrix!AS22&gt;=('Map and Results'!$G40+'Map and Results'!$G$65),0,'Map and Results'!$G$65^2*ACOS((TowerDistanceMatrix!AS22^2+'Map and Results'!$G$65^2-'Map and Results'!$G40^2)/(2*TowerDistanceMatrix!AS22*'Map and Results'!$G$65))+'Map and Results'!$G40^2*ACOS((TowerDistanceMatrix!AS22^2-'Map and Results'!$G$65^2+'Map and Results'!$G40^2)/(2*TowerDistanceMatrix!AS22*'Map and Results'!$G40))-0.5*SQRT((-TowerDistanceMatrix!AS22+'Map and Results'!$G$65+'Map and Results'!$G40)*(TowerDistanceMatrix!AS22+'Map and Results'!$G$65-'Map and Results'!$G40)*(TowerDistanceMatrix!AS22-'Map and Results'!$G$65+'Map and Results'!$G40)*(TowerDistanceMatrix!AS22+'Map and Results'!$G$65+'Map and Results'!$G40))))</f>
        <v>0</v>
      </c>
      <c r="AT23" s="26">
        <f ca="1">IF(TowerDistanceMatrix!AT22&lt;=ABS('Map and Results'!$G$66-'Map and Results'!$G40),MIN('Map and Results'!$H$66,'Map and Results'!$H40),IF(TowerDistanceMatrix!AT22&gt;=('Map and Results'!$G40+'Map and Results'!$G$66),0,'Map and Results'!$G$66^2*ACOS((TowerDistanceMatrix!AT22^2+'Map and Results'!$G$66^2-'Map and Results'!$G40^2)/(2*TowerDistanceMatrix!AT22*'Map and Results'!$G$66))+'Map and Results'!$G40^2*ACOS((TowerDistanceMatrix!AT22^2-'Map and Results'!$G$66^2+'Map and Results'!$G40^2)/(2*TowerDistanceMatrix!AT22*'Map and Results'!$G40))-0.5*SQRT((-TowerDistanceMatrix!AT22+'Map and Results'!$G$66+'Map and Results'!$G40)*(TowerDistanceMatrix!AT22+'Map and Results'!$G$66-'Map and Results'!$G40)*(TowerDistanceMatrix!AT22-'Map and Results'!$G$66+'Map and Results'!$G40)*(TowerDistanceMatrix!AT22+'Map and Results'!$G$66+'Map and Results'!$G40))))</f>
        <v>0</v>
      </c>
      <c r="AU23" s="26">
        <f ca="1">IF(TowerDistanceMatrix!AU22&lt;=ABS('Map and Results'!$G$67-'Map and Results'!$G40),MIN('Map and Results'!$H$67,'Map and Results'!$H40),IF(TowerDistanceMatrix!AU22&gt;=('Map and Results'!$G40+'Map and Results'!$G$67),0,'Map and Results'!$G$67^2*ACOS((TowerDistanceMatrix!AU22^2+'Map and Results'!$G$67^2-'Map and Results'!$G40^2)/(2*TowerDistanceMatrix!AU22*'Map and Results'!$G$67))+'Map and Results'!$G40^2*ACOS((TowerDistanceMatrix!AU22^2-'Map and Results'!$G$67^2+'Map and Results'!$G40^2)/(2*TowerDistanceMatrix!AU22*'Map and Results'!$G40))-0.5*SQRT((-TowerDistanceMatrix!AU22+'Map and Results'!$G$67+'Map and Results'!$G40)*(TowerDistanceMatrix!AU22+'Map and Results'!$G$67-'Map and Results'!$G40)*(TowerDistanceMatrix!AU22-'Map and Results'!$G$67+'Map and Results'!$G40)*(TowerDistanceMatrix!AU22+'Map and Results'!$G$67+'Map and Results'!$G40))))</f>
        <v>0</v>
      </c>
      <c r="AV23" s="26">
        <f ca="1">IF(TowerDistanceMatrix!AV22&lt;=ABS('Map and Results'!$G$68-'Map and Results'!$G40),MIN('Map and Results'!$H$68,'Map and Results'!$H40),IF(TowerDistanceMatrix!AV22&gt;=('Map and Results'!$G40+'Map and Results'!$G$68),0,'Map and Results'!$G$68^2*ACOS((TowerDistanceMatrix!AV22^2+'Map and Results'!$G$68^2-'Map and Results'!$G40^2)/(2*TowerDistanceMatrix!AV22*'Map and Results'!$G$68))+'Map and Results'!$G40^2*ACOS((TowerDistanceMatrix!AV22^2-'Map and Results'!$G$68^2+'Map and Results'!$G40^2)/(2*TowerDistanceMatrix!AV22*'Map and Results'!$G40))-0.5*SQRT((-TowerDistanceMatrix!AV22+'Map and Results'!$G$68+'Map and Results'!$G40)*(TowerDistanceMatrix!AV22+'Map and Results'!$G$68-'Map and Results'!$G40)*(TowerDistanceMatrix!AV22-'Map and Results'!$G$68+'Map and Results'!$G40)*(TowerDistanceMatrix!AV22+'Map and Results'!$G$68+'Map and Results'!$G40))))</f>
        <v>0</v>
      </c>
      <c r="AW23" s="26">
        <f ca="1">IF(TowerDistanceMatrix!AW22&lt;=ABS('Map and Results'!$G$69-'Map and Results'!$G40),MIN('Map and Results'!$H$69,'Map and Results'!$H40),IF(TowerDistanceMatrix!AW22&gt;=('Map and Results'!$G40+'Map and Results'!$G$69),0,'Map and Results'!$G$69^2*ACOS((TowerDistanceMatrix!AW22^2+'Map and Results'!$G$69^2-'Map and Results'!$G40^2)/(2*TowerDistanceMatrix!AW22*'Map and Results'!$G$69))+'Map and Results'!$G40^2*ACOS((TowerDistanceMatrix!AW22^2-'Map and Results'!$G$69^2+'Map and Results'!$G40^2)/(2*TowerDistanceMatrix!AW22*'Map and Results'!$G40))-0.5*SQRT((-TowerDistanceMatrix!AW22+'Map and Results'!$G$69+'Map and Results'!$G40)*(TowerDistanceMatrix!AW22+'Map and Results'!$G$69-'Map and Results'!$G40)*(TowerDistanceMatrix!AW22-'Map and Results'!$G$69+'Map and Results'!$G40)*(TowerDistanceMatrix!AW22+'Map and Results'!$G$69+'Map and Results'!$G40))))</f>
        <v>0</v>
      </c>
      <c r="AX23" s="26">
        <f ca="1">IF(TowerDistanceMatrix!AX22&lt;=ABS('Map and Results'!$G$70-'Map and Results'!$G40),MIN('Map and Results'!$H$70,'Map and Results'!$H40),IF(TowerDistanceMatrix!AX22&gt;=('Map and Results'!$G40+'Map and Results'!$G$70),0,'Map and Results'!$G$70^2*ACOS((TowerDistanceMatrix!AX22^2+'Map and Results'!$G$70^2-'Map and Results'!$G40^2)/(2*TowerDistanceMatrix!AX22*'Map and Results'!$G$70))+'Map and Results'!$G40^2*ACOS((TowerDistanceMatrix!AX22^2-'Map and Results'!$G$70^2+'Map and Results'!$G40^2)/(2*TowerDistanceMatrix!AX22*'Map and Results'!$G40))-0.5*SQRT((-TowerDistanceMatrix!AX22+'Map and Results'!$G$70+'Map and Results'!$G40)*(TowerDistanceMatrix!AX22+'Map and Results'!$G$70-'Map and Results'!$G40)*(TowerDistanceMatrix!AX22-'Map and Results'!$G$70+'Map and Results'!$G40)*(TowerDistanceMatrix!AX22+'Map and Results'!$G$70+'Map and Results'!$G40))))</f>
        <v>0</v>
      </c>
      <c r="AY23" s="26">
        <f ca="1">IF(TowerDistanceMatrix!AY22&lt;=ABS('Map and Results'!$G$71-'Map and Results'!$G40),MIN('Map and Results'!$H$71,'Map and Results'!$H40),IF(TowerDistanceMatrix!AY22&gt;=('Map and Results'!$G40+'Map and Results'!$G$71),0,'Map and Results'!$G$71^2*ACOS((TowerDistanceMatrix!AY22^2+'Map and Results'!$G$71^2-'Map and Results'!$G40^2)/(2*TowerDistanceMatrix!AY22*'Map and Results'!$G$71))+'Map and Results'!$G40^2*ACOS((TowerDistanceMatrix!AY22^2-'Map and Results'!$G$71^2+'Map and Results'!$G40^2)/(2*TowerDistanceMatrix!AY22*'Map and Results'!$G40))-0.5*SQRT((-TowerDistanceMatrix!AY22+'Map and Results'!$G$71+'Map and Results'!$G40)*(TowerDistanceMatrix!AY22+'Map and Results'!$G$71-'Map and Results'!$G40)*(TowerDistanceMatrix!AY22-'Map and Results'!$G$71+'Map and Results'!$G40)*(TowerDistanceMatrix!AY22+'Map and Results'!$G$71+'Map and Results'!$G40))))</f>
        <v>0</v>
      </c>
      <c r="AZ23" s="26">
        <f ca="1">IF(TowerDistanceMatrix!AZ22&lt;=ABS('Map and Results'!$G$72-'Map and Results'!$G40),MIN('Map and Results'!$H$72,'Map and Results'!$H40),IF(TowerDistanceMatrix!AZ22&gt;=('Map and Results'!$G40+'Map and Results'!$G$72),0,'Map and Results'!$G$72^2*ACOS((TowerDistanceMatrix!AZ22^2+'Map and Results'!$G$72^2-'Map and Results'!$G40^2)/(2*TowerDistanceMatrix!AZ22*'Map and Results'!$G$72))+'Map and Results'!$G40^2*ACOS((TowerDistanceMatrix!AZ22^2-'Map and Results'!$G$72^2+'Map and Results'!$G40^2)/(2*TowerDistanceMatrix!AZ22*'Map and Results'!$G40))-0.5*SQRT((-TowerDistanceMatrix!AZ22+'Map and Results'!$G$72+'Map and Results'!$G40)*(TowerDistanceMatrix!AZ22+'Map and Results'!$G$72-'Map and Results'!$G40)*(TowerDistanceMatrix!AZ22-'Map and Results'!$G$72+'Map and Results'!$G40)*(TowerDistanceMatrix!AZ22+'Map and Results'!$G$72+'Map and Results'!$G40))))</f>
        <v>0</v>
      </c>
      <c r="BA23" s="26"/>
      <c r="BB23" s="26"/>
      <c r="BC23">
        <f ca="1">IF('Map and Results'!B40=0,0,SUM(C23:AZ23))-BE23</f>
        <v>858.15712914859773</v>
      </c>
      <c r="BD23">
        <v>18</v>
      </c>
      <c r="BE23">
        <f t="shared" ca="1" si="0"/>
        <v>1256.6370614359173</v>
      </c>
      <c r="BG23">
        <f t="shared" ca="1" si="1"/>
        <v>12.566370614359172</v>
      </c>
      <c r="BH23">
        <f t="shared" ca="1" si="2"/>
        <v>251.32741228718348</v>
      </c>
      <c r="BJ23">
        <f ca="1">IF('Map and Results'!B40=0,0,IF((SUM(C23:AZ23)-BE23)&gt;BH23,$BJ$3,0))</f>
        <v>10000000000</v>
      </c>
    </row>
    <row r="24" spans="1:62" ht="15">
      <c r="B24" s="7">
        <v>19</v>
      </c>
      <c r="C24" s="4">
        <f ca="1">IF(TowerDistanceMatrix!C23&lt;=ABS('Map and Results'!$G$23-'Map and Results'!G41),MIN('Map and Results'!H41,'Map and Results'!H39),IF(TowerDistanceMatrix!C23&gt;=('Map and Results'!$G$23+'Map and Results'!G41),0,'Map and Results'!$G$23^2*ACOS((TowerDistanceMatrix!C23^2+'Map and Results'!$G$23^2-'Map and Results'!G41^2)/(2*TowerDistanceMatrix!C23*'Map and Results'!$G$23))+'Map and Results'!G41^2*ACOS((TowerDistanceMatrix!C23^2-'Map and Results'!$G$23^2+'Map and Results'!G41^2)/(2*TowerDistanceMatrix!C23*'Map and Results'!G41))-0.5*SQRT((-TowerDistanceMatrix!C23+'Map and Results'!$G$23+'Map and Results'!G41)*(TowerDistanceMatrix!C23+'Map and Results'!$G$23-'Map and Results'!G41)*(TowerDistanceMatrix!C23-'Map and Results'!$G$23+'Map and Results'!G41)*(TowerDistanceMatrix!C23+'Map and Results'!$G$23+'Map and Results'!G41))))</f>
        <v>0</v>
      </c>
      <c r="D24">
        <f ca="1">IF(TowerDistanceMatrix!D23&lt;=ABS('Map and Results'!$G$24-'Map and Results'!G41),MIN('Map and Results'!$H$24,'Map and Results'!H41),IF(TowerDistanceMatrix!D23&gt;=('Map and Results'!G41+'Map and Results'!$G$24),0,'Map and Results'!$G$24^2*ACOS((TowerDistanceMatrix!D23^2+'Map and Results'!$G$24^2-'Map and Results'!G41^2)/(2*TowerDistanceMatrix!D23*'Map and Results'!$G$24))+'Map and Results'!G41^2*ACOS((TowerDistanceMatrix!D23^2-'Map and Results'!$G$24^2+'Map and Results'!G41^2)/(2*TowerDistanceMatrix!D23*'Map and Results'!G41))-0.5*SQRT((-TowerDistanceMatrix!D23+'Map and Results'!$G$24+'Map and Results'!G41)*(TowerDistanceMatrix!D23+'Map and Results'!$G$24-'Map and Results'!G41)*(TowerDistanceMatrix!D23-'Map and Results'!$G$24+'Map and Results'!G41)*(TowerDistanceMatrix!D23+'Map and Results'!$G$24+'Map and Results'!G41))))</f>
        <v>0</v>
      </c>
      <c r="E24">
        <f ca="1">IF(TowerDistanceMatrix!E23&lt;=ABS('Map and Results'!$G$25-'Map and Results'!G41),MIN('Map and Results'!$H$25,'Map and Results'!H41),IF(TowerDistanceMatrix!E23&gt;=('Map and Results'!G41+'Map and Results'!$G$25),0,'Map and Results'!$G$25^2*ACOS((TowerDistanceMatrix!E23^2+'Map and Results'!$G$25^2-'Map and Results'!G41^2)/(2*TowerDistanceMatrix!E23*'Map and Results'!$G$25))+'Map and Results'!G41^2*ACOS((TowerDistanceMatrix!E23^2-'Map and Results'!$G$25^2+'Map and Results'!G41^2)/(2*TowerDistanceMatrix!E23*'Map and Results'!G41))-0.5*SQRT((-TowerDistanceMatrix!E23+'Map and Results'!$G$25+'Map and Results'!G41)*(TowerDistanceMatrix!E23+'Map and Results'!$G$25-'Map and Results'!G41)*(TowerDistanceMatrix!E23-'Map and Results'!$G$25+'Map and Results'!G41)*(TowerDistanceMatrix!E23+'Map and Results'!$G$25+'Map and Results'!G41))))</f>
        <v>0</v>
      </c>
      <c r="F24">
        <f ca="1">IF(TowerDistanceMatrix!F23&lt;=ABS('Map and Results'!$G$26-'Map and Results'!$G41),MIN('Map and Results'!$H$26,'Map and Results'!$H41),IF(TowerDistanceMatrix!F23&gt;=('Map and Results'!$G41+'Map and Results'!$G$26),0,'Map and Results'!$G$26^2*ACOS((TowerDistanceMatrix!F23^2+'Map and Results'!$G$26^2-'Map and Results'!$G41^2)/(2*TowerDistanceMatrix!F23*'Map and Results'!$G$26))+'Map and Results'!$G41^2*ACOS((TowerDistanceMatrix!F23^2-'Map and Results'!$G$26^2+'Map and Results'!$G41^2)/(2*TowerDistanceMatrix!F23*'Map and Results'!$G41))-0.5*SQRT((-TowerDistanceMatrix!F23+'Map and Results'!$G$26+'Map and Results'!$G41)*(TowerDistanceMatrix!F23+'Map and Results'!$G$26-'Map and Results'!$G41)*(TowerDistanceMatrix!F23-'Map and Results'!$G$26+'Map and Results'!$G41)*(TowerDistanceMatrix!F23+'Map and Results'!$G$26+'Map and Results'!$G41))))</f>
        <v>0</v>
      </c>
      <c r="G24" s="26">
        <f ca="1">IF(TowerDistanceMatrix!G23&lt;=ABS('Map and Results'!$G$27-'Map and Results'!$G41),MIN('Map and Results'!$H$27,'Map and Results'!$H41),IF(TowerDistanceMatrix!G23&gt;=('Map and Results'!$G41+'Map and Results'!$G$27),0,'Map and Results'!$G$27^2*ACOS((TowerDistanceMatrix!G23^2+'Map and Results'!$G$27^2-'Map and Results'!$G41^2)/(2*TowerDistanceMatrix!G23*'Map and Results'!$G$27))+'Map and Results'!$G41^2*ACOS((TowerDistanceMatrix!G23^2-'Map and Results'!$G$27^2+'Map and Results'!$G41^2)/(2*TowerDistanceMatrix!G23*'Map and Results'!$G41))-0.5*SQRT((-TowerDistanceMatrix!G23+'Map and Results'!$G$27+'Map and Results'!$G41)*(TowerDistanceMatrix!G23+'Map and Results'!$G$27-'Map and Results'!$G41)*(TowerDistanceMatrix!G23-'Map and Results'!$G$27+'Map and Results'!$G41)*(TowerDistanceMatrix!G23+'Map and Results'!$G$27+'Map and Results'!$G41))))</f>
        <v>0</v>
      </c>
      <c r="H24" s="26">
        <f ca="1">IF(TowerDistanceMatrix!H23&lt;=ABS('Map and Results'!$G$28-'Map and Results'!$G41),MIN('Map and Results'!$H$28,'Map and Results'!$H41),IF(TowerDistanceMatrix!H23&gt;=('Map and Results'!$G41+'Map and Results'!$G$28),0,'Map and Results'!$G$28^2*ACOS((TowerDistanceMatrix!H23^2+'Map and Results'!$G$28^2-'Map and Results'!$G41^2)/(2*TowerDistanceMatrix!H23*'Map and Results'!$G$28))+'Map and Results'!$G41^2*ACOS((TowerDistanceMatrix!H23^2-'Map and Results'!$G$28^2+'Map and Results'!$G41^2)/(2*TowerDistanceMatrix!H23*'Map and Results'!$G41))-0.5*SQRT((-TowerDistanceMatrix!H23+'Map and Results'!$G$28+'Map and Results'!$G41)*(TowerDistanceMatrix!H23+'Map and Results'!$G$28-'Map and Results'!$G41)*(TowerDistanceMatrix!H23-'Map and Results'!$G$28+'Map and Results'!$G41)*(TowerDistanceMatrix!H23+'Map and Results'!$G$28+'Map and Results'!$G41))))</f>
        <v>0</v>
      </c>
      <c r="I24">
        <f ca="1">IF(TowerDistanceMatrix!I23&lt;=ABS('Map and Results'!$G$29-'Map and Results'!$G41),MIN('Map and Results'!$H$29,'Map and Results'!$H41),IF(TowerDistanceMatrix!I23&gt;=('Map and Results'!$G41+'Map and Results'!$G$29),0,'Map and Results'!$G$29^2*ACOS((TowerDistanceMatrix!I23^2+'Map and Results'!$G$29^2-'Map and Results'!$G41^2)/(2*TowerDistanceMatrix!I23*'Map and Results'!$G$29))+'Map and Results'!$G41^2*ACOS((TowerDistanceMatrix!I23^2-'Map and Results'!$G$29^2+'Map and Results'!$G41^2)/(2*TowerDistanceMatrix!I23*'Map and Results'!$G41))-0.5*SQRT((-TowerDistanceMatrix!I23+'Map and Results'!$G$29+'Map and Results'!$G41)*(TowerDistanceMatrix!I23+'Map and Results'!$G$29-'Map and Results'!$G41)*(TowerDistanceMatrix!I23-'Map and Results'!$G$29+'Map and Results'!$G41)*(TowerDistanceMatrix!I23+'Map and Results'!$G$29+'Map and Results'!$G41))))</f>
        <v>0</v>
      </c>
      <c r="J24">
        <f ca="1">IF(TowerDistanceMatrix!J23&lt;=ABS('Map and Results'!$G$30-'Map and Results'!$G41),MIN('Map and Results'!$H$30,'Map and Results'!$H41),IF(TowerDistanceMatrix!J23&gt;=('Map and Results'!$G41+'Map and Results'!$G$30),0,'Map and Results'!$G$30^2*ACOS((TowerDistanceMatrix!J23^2+'Map and Results'!$G$30^2-'Map and Results'!$G41^2)/(2*TowerDistanceMatrix!J23*'Map and Results'!$G$30))+'Map and Results'!$G41^2*ACOS((TowerDistanceMatrix!J23^2-'Map and Results'!$G$30^2+'Map and Results'!$G41^2)/(2*TowerDistanceMatrix!J23*'Map and Results'!$G41))-0.5*SQRT((-TowerDistanceMatrix!J23+'Map and Results'!$G$30+'Map and Results'!$G41)*(TowerDistanceMatrix!J23+'Map and Results'!$G$30-'Map and Results'!$G41)*(TowerDistanceMatrix!J23-'Map and Results'!$G$30+'Map and Results'!$G41)*(TowerDistanceMatrix!J23+'Map and Results'!$G$30+'Map and Results'!$G41))))</f>
        <v>0</v>
      </c>
      <c r="K24" s="26">
        <f ca="1">IF(TowerDistanceMatrix!K23&lt;=ABS('Map and Results'!$G$31-'Map and Results'!$G41),MIN('Map and Results'!$H$31,'Map and Results'!$H41),IF(TowerDistanceMatrix!K23&gt;=('Map and Results'!$G41+'Map and Results'!$G$31),0,'Map and Results'!$G$31^2*ACOS((TowerDistanceMatrix!K23^2+'Map and Results'!$G$31^2-'Map and Results'!$G41^2)/(2*TowerDistanceMatrix!K23*'Map and Results'!$G$31))+'Map and Results'!$G41^2*ACOS((TowerDistanceMatrix!K23^2-'Map and Results'!$G$31^2+'Map and Results'!$G41^2)/(2*TowerDistanceMatrix!K23*'Map and Results'!$G41))-0.5*SQRT((-TowerDistanceMatrix!K23+'Map and Results'!$G$31+'Map and Results'!$G41)*(TowerDistanceMatrix!K23+'Map and Results'!$G$31-'Map and Results'!$G41)*(TowerDistanceMatrix!K23-'Map and Results'!$G$31+'Map and Results'!$G41)*(TowerDistanceMatrix!K23+'Map and Results'!$G$31+'Map and Results'!$G41))))</f>
        <v>0</v>
      </c>
      <c r="L24" s="26">
        <f ca="1">IF(TowerDistanceMatrix!L23&lt;=ABS('Map and Results'!$G$32-'Map and Results'!$G41),MIN('Map and Results'!$H$32,'Map and Results'!$H41),IF(TowerDistanceMatrix!L23&gt;=('Map and Results'!$G41+'Map and Results'!$G$32),0,'Map and Results'!$G$32^2*ACOS((TowerDistanceMatrix!L23^2+'Map and Results'!$G$32^2-'Map and Results'!$G41^2)/(2*TowerDistanceMatrix!L23*'Map and Results'!$G$32))+'Map and Results'!$G41^2*ACOS((TowerDistanceMatrix!L23^2-'Map and Results'!$G$32^2+'Map and Results'!$G41^2)/(2*TowerDistanceMatrix!L23*'Map and Results'!$G41))-0.5*SQRT((-TowerDistanceMatrix!L23+'Map and Results'!$G$32+'Map and Results'!$G41)*(TowerDistanceMatrix!L23+'Map and Results'!$G$32-'Map and Results'!$G41)*(TowerDistanceMatrix!L23-'Map and Results'!$G$32+'Map and Results'!$G41)*(TowerDistanceMatrix!L23+'Map and Results'!$G$32+'Map and Results'!$G41))))</f>
        <v>0</v>
      </c>
      <c r="M24" s="26">
        <f ca="1">IF(TowerDistanceMatrix!M23&lt;=ABS('Map and Results'!$G$33-'Map and Results'!$G41),MIN('Map and Results'!$H$33,'Map and Results'!$H41),IF(TowerDistanceMatrix!M23&gt;=('Map and Results'!$G41+'Map and Results'!$G$33),0,'Map and Results'!$G$33^2*ACOS((TowerDistanceMatrix!M23^2+'Map and Results'!$G$33^2-'Map and Results'!$G41^2)/(2*TowerDistanceMatrix!M23*'Map and Results'!$G$33))+'Map and Results'!$G41^2*ACOS((TowerDistanceMatrix!M23^2-'Map and Results'!$G$33^2+'Map and Results'!$G41^2)/(2*TowerDistanceMatrix!M23*'Map and Results'!$G41))-0.5*SQRT((-TowerDistanceMatrix!M23+'Map and Results'!$G$33+'Map and Results'!$G41)*(TowerDistanceMatrix!M23+'Map and Results'!$G$33-'Map and Results'!$G41)*(TowerDistanceMatrix!M23-'Map and Results'!$G$33+'Map and Results'!$G41)*(TowerDistanceMatrix!M23+'Map and Results'!$G$33+'Map and Results'!$G41))))</f>
        <v>0</v>
      </c>
      <c r="N24" s="26">
        <f ca="1">IF(TowerDistanceMatrix!N23&lt;=ABS('Map and Results'!$G$34-'Map and Results'!$G41),MIN('Map and Results'!$H$34,'Map and Results'!$H41),IF(TowerDistanceMatrix!N23&gt;=('Map and Results'!$G41+'Map and Results'!$G$34),0,'Map and Results'!$G$34^2*ACOS((TowerDistanceMatrix!N23^2+'Map and Results'!$G$34^2-'Map and Results'!$G41^2)/(2*TowerDistanceMatrix!N23*'Map and Results'!$G$34))+'Map and Results'!$G41^2*ACOS((TowerDistanceMatrix!N23^2-'Map and Results'!$G$34^2+'Map and Results'!$G41^2)/(2*TowerDistanceMatrix!N23*'Map and Results'!$G41))-0.5*SQRT((-TowerDistanceMatrix!N23+'Map and Results'!$G$34+'Map and Results'!$G41)*(TowerDistanceMatrix!N23+'Map and Results'!$G$34-'Map and Results'!$G41)*(TowerDistanceMatrix!N23-'Map and Results'!$G$34+'Map and Results'!$G41)*(TowerDistanceMatrix!N23+'Map and Results'!$G$34+'Map and Results'!$G41))))</f>
        <v>0</v>
      </c>
      <c r="O24" s="26">
        <f ca="1">IF(TowerDistanceMatrix!O23&lt;=ABS('Map and Results'!$G$35-'Map and Results'!$G41),MIN('Map and Results'!$H$35,'Map and Results'!$H41),IF(TowerDistanceMatrix!O23&gt;=('Map and Results'!$G41+'Map and Results'!$G$35),0,'Map and Results'!$G$35^2*ACOS((TowerDistanceMatrix!O23^2+'Map and Results'!$G$35^2-'Map and Results'!$G41^2)/(2*TowerDistanceMatrix!O23*'Map and Results'!$G$35))+'Map and Results'!$G41^2*ACOS((TowerDistanceMatrix!O23^2-'Map and Results'!$G$35^2+'Map and Results'!$G41^2)/(2*TowerDistanceMatrix!O23*'Map and Results'!$G41))-0.5*SQRT((-TowerDistanceMatrix!O23+'Map and Results'!$G$35+'Map and Results'!$G41)*(TowerDistanceMatrix!O23+'Map and Results'!$G$35-'Map and Results'!$G41)*(TowerDistanceMatrix!O23-'Map and Results'!$G$35+'Map and Results'!$G41)*(TowerDistanceMatrix!O23+'Map and Results'!$G$35+'Map and Results'!$G41))))</f>
        <v>0</v>
      </c>
      <c r="P24" s="26">
        <f ca="1">IF(TowerDistanceMatrix!P23&lt;=ABS('Map and Results'!$G$36-'Map and Results'!$G41),MIN('Map and Results'!$H$36,'Map and Results'!$H41),IF(TowerDistanceMatrix!P23&gt;=('Map and Results'!$G41+'Map and Results'!$G$36),0,'Map and Results'!$G$36^2*ACOS((TowerDistanceMatrix!P23^2+'Map and Results'!$G$36^2-'Map and Results'!$G41^2)/(2*TowerDistanceMatrix!P23*'Map and Results'!$G$36))+'Map and Results'!$G41^2*ACOS((TowerDistanceMatrix!P23^2-'Map and Results'!$G$36^2+'Map and Results'!$G41^2)/(2*TowerDistanceMatrix!P23*'Map and Results'!$G41))-0.5*SQRT((-TowerDistanceMatrix!P23+'Map and Results'!$G$36+'Map and Results'!$G41)*(TowerDistanceMatrix!P23+'Map and Results'!$G$36-'Map and Results'!$G41)*(TowerDistanceMatrix!P23-'Map and Results'!$G$36+'Map and Results'!$G41)*(TowerDistanceMatrix!P23+'Map and Results'!$G$36+'Map and Results'!$G41))))</f>
        <v>0</v>
      </c>
      <c r="Q24" s="26">
        <f ca="1">IF(TowerDistanceMatrix!Q23&lt;=ABS('Map and Results'!$G$37-'Map and Results'!$G41),MIN('Map and Results'!$H$37,'Map and Results'!$H41),IF(TowerDistanceMatrix!Q23&gt;=('Map and Results'!$G41+'Map and Results'!$G$37),0,'Map and Results'!$G$37^2*ACOS((TowerDistanceMatrix!Q23^2+'Map and Results'!$G$37^2-'Map and Results'!$G41^2)/(2*TowerDistanceMatrix!Q23*'Map and Results'!$G$37))+'Map and Results'!$G41^2*ACOS((TowerDistanceMatrix!Q23^2-'Map and Results'!$G$37^2+'Map and Results'!$G41^2)/(2*TowerDistanceMatrix!Q23*'Map and Results'!$G41))-0.5*SQRT((-TowerDistanceMatrix!Q23+'Map and Results'!$G$37+'Map and Results'!$G41)*(TowerDistanceMatrix!Q23+'Map and Results'!$G$37-'Map and Results'!$G41)*(TowerDistanceMatrix!Q23-'Map and Results'!$G$37+'Map and Results'!$G41)*(TowerDistanceMatrix!Q23+'Map and Results'!$G$37+'Map and Results'!$G41))))</f>
        <v>0</v>
      </c>
      <c r="R24" s="26">
        <f ca="1">IF(TowerDistanceMatrix!R23&lt;=ABS('Map and Results'!$G$38-'Map and Results'!$G41),MIN('Map and Results'!$H$38,'Map and Results'!$H41),IF(TowerDistanceMatrix!R23&gt;=('Map and Results'!$G41+'Map and Results'!$G$38),0,'Map and Results'!$G$38^2*ACOS((TowerDistanceMatrix!R23^2+'Map and Results'!$G$38^2-'Map and Results'!$G41^2)/(2*TowerDistanceMatrix!R23*'Map and Results'!$G$38))+'Map and Results'!$G41^2*ACOS((TowerDistanceMatrix!R23^2-'Map and Results'!$G$38^2+'Map and Results'!$G41^2)/(2*TowerDistanceMatrix!R23*'Map and Results'!$G41))-0.5*SQRT((-TowerDistanceMatrix!R23+'Map and Results'!$G$38+'Map and Results'!$G41)*(TowerDistanceMatrix!R23+'Map and Results'!$G$38-'Map and Results'!$G41)*(TowerDistanceMatrix!R23-'Map and Results'!$G$38+'Map and Results'!$G41)*(TowerDistanceMatrix!R23+'Map and Results'!$G$38+'Map and Results'!$G41))))</f>
        <v>0</v>
      </c>
      <c r="S24" s="26">
        <f ca="1">IF(TowerDistanceMatrix!S23&lt;=ABS('Map and Results'!$G$39-'Map and Results'!$G41),MIN('Map and Results'!$H$39,'Map and Results'!$H41),IF(TowerDistanceMatrix!S23&gt;=('Map and Results'!$G41+'Map and Results'!$G$39),0,'Map and Results'!$G$39^2*ACOS((TowerDistanceMatrix!S23^2+'Map and Results'!$G$39^2-'Map and Results'!$G41^2)/(2*TowerDistanceMatrix!S23*'Map and Results'!$G$39))+'Map and Results'!$G41^2*ACOS((TowerDistanceMatrix!S23^2-'Map and Results'!$G$39^2+'Map and Results'!$G41^2)/(2*TowerDistanceMatrix!S23*'Map and Results'!$G41))-0.5*SQRT((-TowerDistanceMatrix!S23+'Map and Results'!$G$39+'Map and Results'!$G41)*(TowerDistanceMatrix!S23+'Map and Results'!$G$39-'Map and Results'!$G41)*(TowerDistanceMatrix!S23-'Map and Results'!$G$39+'Map and Results'!$G41)*(TowerDistanceMatrix!S23+'Map and Results'!$G$39+'Map and Results'!$G41))))</f>
        <v>0</v>
      </c>
      <c r="T24" s="26">
        <f ca="1">IF(TowerDistanceMatrix!T23&lt;=ABS('Map and Results'!$G$40-'Map and Results'!$G41),MIN('Map and Results'!$H$40,'Map and Results'!$H41),IF(TowerDistanceMatrix!T23&gt;=('Map and Results'!$G41+'Map and Results'!$G$40),0,'Map and Results'!$G$40^2*ACOS((TowerDistanceMatrix!T23^2+'Map and Results'!$G$40^2-'Map and Results'!$G41^2)/(2*TowerDistanceMatrix!T23*'Map and Results'!$G$40))+'Map and Results'!$G41^2*ACOS((TowerDistanceMatrix!T23^2-'Map and Results'!$G$40^2+'Map and Results'!$G41^2)/(2*TowerDistanceMatrix!T23*'Map and Results'!$G41))-0.5*SQRT((-TowerDistanceMatrix!T23+'Map and Results'!$G$40+'Map and Results'!$G41)*(TowerDistanceMatrix!T23+'Map and Results'!$G$40-'Map and Results'!$G41)*(TowerDistanceMatrix!T23-'Map and Results'!$G$40+'Map and Results'!$G41)*(TowerDistanceMatrix!T23+'Map and Results'!$G$40+'Map and Results'!$G41))))</f>
        <v>0</v>
      </c>
      <c r="U24" s="26">
        <f ca="1">IF(TowerDistanceMatrix!U23&lt;=ABS('Map and Results'!$G$41-'Map and Results'!$G41),MIN('Map and Results'!$H$41,'Map and Results'!$H41),IF(TowerDistanceMatrix!U23&gt;=('Map and Results'!$G41+'Map and Results'!$G$41),0,'Map and Results'!$G$41^2*ACOS((TowerDistanceMatrix!U23^2+'Map and Results'!$G$41^2-'Map and Results'!$G41^2)/(2*TowerDistanceMatrix!U23*'Map and Results'!$G$41))+'Map and Results'!$G41^2*ACOS((TowerDistanceMatrix!U23^2-'Map and Results'!$G$41^2+'Map and Results'!$G41^2)/(2*TowerDistanceMatrix!U23*'Map and Results'!$G41))-0.5*SQRT((-TowerDistanceMatrix!U23+'Map and Results'!$G$41+'Map and Results'!$G41)*(TowerDistanceMatrix!U23+'Map and Results'!$G$41-'Map and Results'!$G41)*(TowerDistanceMatrix!U23-'Map and Results'!$G$41+'Map and Results'!$G41)*(TowerDistanceMatrix!U23+'Map and Results'!$G$41+'Map and Results'!$G41))))</f>
        <v>1256.6370614359173</v>
      </c>
      <c r="V24" s="26">
        <f ca="1">IF(TowerDistanceMatrix!V23&lt;=ABS('Map and Results'!$G$42-'Map and Results'!$G41),MIN('Map and Results'!$H$42,'Map and Results'!$H41),IF(TowerDistanceMatrix!V23&gt;=('Map and Results'!$G41+'Map and Results'!$G$42),0,'Map and Results'!$G$42^2*ACOS((TowerDistanceMatrix!V23^2+'Map and Results'!$G$42^2-'Map and Results'!$G41^2)/(2*TowerDistanceMatrix!V23*'Map and Results'!$G$42))+'Map and Results'!$G41^2*ACOS((TowerDistanceMatrix!V23^2-'Map and Results'!$G$42^2+'Map and Results'!$G41^2)/(2*TowerDistanceMatrix!V23*'Map and Results'!$G41))-0.5*SQRT((-TowerDistanceMatrix!V23+'Map and Results'!$G$42+'Map and Results'!$G41)*(TowerDistanceMatrix!V23+'Map and Results'!$G$42-'Map and Results'!$G41)*(TowerDistanceMatrix!V23-'Map and Results'!$G$42+'Map and Results'!$G41)*(TowerDistanceMatrix!V23+'Map and Results'!$G$42+'Map and Results'!$G41))))</f>
        <v>0</v>
      </c>
      <c r="W24" s="26">
        <f ca="1">IF(TowerDistanceMatrix!W23&lt;=ABS('Map and Results'!$G$43-'Map and Results'!$G41),MIN('Map and Results'!$H$43,'Map and Results'!$H41),IF(TowerDistanceMatrix!W23&gt;=('Map and Results'!$G41+'Map and Results'!$G$43),0,'Map and Results'!$G$43^2*ACOS((TowerDistanceMatrix!W23^2+'Map and Results'!$G$43^2-'Map and Results'!$G41^2)/(2*TowerDistanceMatrix!W23*'Map and Results'!$G$43))+'Map and Results'!$G41^2*ACOS((TowerDistanceMatrix!W23^2-'Map and Results'!$G$43^2+'Map and Results'!$G41^2)/(2*TowerDistanceMatrix!W23*'Map and Results'!$G41))-0.5*SQRT((-TowerDistanceMatrix!W23+'Map and Results'!$G$43+'Map and Results'!$G41)*(TowerDistanceMatrix!W23+'Map and Results'!$G$43-'Map and Results'!$G41)*(TowerDistanceMatrix!W23-'Map and Results'!$G$43+'Map and Results'!$G41)*(TowerDistanceMatrix!W23+'Map and Results'!$G$43+'Map and Results'!$G41))))</f>
        <v>252.9766128462885</v>
      </c>
      <c r="X24" s="26">
        <f ca="1">IF(TowerDistanceMatrix!X23&lt;=ABS('Map and Results'!$G$44-'Map and Results'!$G41),MIN('Map and Results'!$H$44,'Map and Results'!$H41),IF(TowerDistanceMatrix!X23&gt;=('Map and Results'!$G41+'Map and Results'!$G$44),0,'Map and Results'!$G$44^2*ACOS((TowerDistanceMatrix!X23^2+'Map and Results'!$G$44^2-'Map and Results'!$G41^2)/(2*TowerDistanceMatrix!X23*'Map and Results'!$G$44))+'Map and Results'!$G41^2*ACOS((TowerDistanceMatrix!X23^2-'Map and Results'!$G$44^2+'Map and Results'!$G41^2)/(2*TowerDistanceMatrix!X23*'Map and Results'!$G41))-0.5*SQRT((-TowerDistanceMatrix!X23+'Map and Results'!$G$44+'Map and Results'!$G41)*(TowerDistanceMatrix!X23+'Map and Results'!$G$44-'Map and Results'!$G41)*(TowerDistanceMatrix!X23-'Map and Results'!$G$44+'Map and Results'!$G41)*(TowerDistanceMatrix!X23+'Map and Results'!$G$44+'Map and Results'!$G41))))</f>
        <v>0</v>
      </c>
      <c r="Y24" s="26">
        <f ca="1">IF(TowerDistanceMatrix!Y23&lt;=ABS('Map and Results'!$G$45-'Map and Results'!$G41),MIN('Map and Results'!$H$45,'Map and Results'!$H41),IF(TowerDistanceMatrix!Y23&gt;=('Map and Results'!$G41+'Map and Results'!$G$45),0,'Map and Results'!$G$45^2*ACOS((TowerDistanceMatrix!Y23^2+'Map and Results'!$G$45^2-'Map and Results'!$G41^2)/(2*TowerDistanceMatrix!Y23*'Map and Results'!$G$45))+'Map and Results'!$G41^2*ACOS((TowerDistanceMatrix!Y23^2-'Map and Results'!$G$45^2+'Map and Results'!$G41^2)/(2*TowerDistanceMatrix!Y23*'Map and Results'!$G41))-0.5*SQRT((-TowerDistanceMatrix!Y23+'Map and Results'!$G$45+'Map and Results'!$G41)*(TowerDistanceMatrix!Y23+'Map and Results'!$G$45-'Map and Results'!$G41)*(TowerDistanceMatrix!Y23-'Map and Results'!$G$45+'Map and Results'!$G41)*(TowerDistanceMatrix!Y23+'Map and Results'!$G$45+'Map and Results'!$G41))))</f>
        <v>0</v>
      </c>
      <c r="Z24" s="26">
        <f ca="1">IF(TowerDistanceMatrix!Z23&lt;=ABS('Map and Results'!$G$46-'Map and Results'!$G41),MIN('Map and Results'!$H$46,'Map and Results'!$H41),IF(TowerDistanceMatrix!Z23&gt;=('Map and Results'!$G41+'Map and Results'!$G$46),0,'Map and Results'!$G$46^2*ACOS((TowerDistanceMatrix!Z23^2+'Map and Results'!$G$46^2-'Map and Results'!$G41^2)/(2*TowerDistanceMatrix!Z23*'Map and Results'!$G$46))+'Map and Results'!$G41^2*ACOS((TowerDistanceMatrix!Z23^2-'Map and Results'!$G$46^2+'Map and Results'!$G41^2)/(2*TowerDistanceMatrix!Z23*'Map and Results'!$G41))-0.5*SQRT((-TowerDistanceMatrix!Z23+'Map and Results'!$G$46+'Map and Results'!$G41)*(TowerDistanceMatrix!Z23+'Map and Results'!$G$46-'Map and Results'!$G41)*(TowerDistanceMatrix!Z23-'Map and Results'!$G$46+'Map and Results'!$G41)*(TowerDistanceMatrix!Z23+'Map and Results'!$G$46+'Map and Results'!$G41))))</f>
        <v>0</v>
      </c>
      <c r="AA24" s="26">
        <f ca="1">IF(TowerDistanceMatrix!AA23&lt;=ABS('Map and Results'!$G$47-'Map and Results'!$G41),MIN('Map and Results'!$H$47,'Map and Results'!$H41),IF(TowerDistanceMatrix!AA23&gt;=('Map and Results'!$G41+'Map and Results'!$G$47),0,'Map and Results'!$G$47^2*ACOS((TowerDistanceMatrix!AA23^2+'Map and Results'!$G$47^2-'Map and Results'!$G41^2)/(2*TowerDistanceMatrix!AA23*'Map and Results'!$G$47))+'Map and Results'!$G41^2*ACOS((TowerDistanceMatrix!AA23^2-'Map and Results'!$G$47^2+'Map and Results'!$G41^2)/(2*TowerDistanceMatrix!AA23*'Map and Results'!$G41))-0.5*SQRT((-TowerDistanceMatrix!AA23+'Map and Results'!$G$47+'Map and Results'!$G41)*(TowerDistanceMatrix!AA23+'Map and Results'!$G$47-'Map and Results'!$G41)*(TowerDistanceMatrix!AA23-'Map and Results'!$G$47+'Map and Results'!$G41)*(TowerDistanceMatrix!AA23+'Map and Results'!$G$47+'Map and Results'!$G41))))</f>
        <v>0</v>
      </c>
      <c r="AB24" s="26">
        <f ca="1">IF(TowerDistanceMatrix!AB23&lt;=ABS('Map and Results'!$G$48-'Map and Results'!$G41),MIN('Map and Results'!$H$48,'Map and Results'!$H41),IF(TowerDistanceMatrix!AB23&gt;=('Map and Results'!$G41+'Map and Results'!$G$48),0,'Map and Results'!$G$48^2*ACOS((TowerDistanceMatrix!AB23^2+'Map and Results'!$G$48^2-'Map and Results'!$G41^2)/(2*TowerDistanceMatrix!AB23*'Map and Results'!$G$48))+'Map and Results'!$G41^2*ACOS((TowerDistanceMatrix!AB23^2-'Map and Results'!$G$48^2+'Map and Results'!$G41^2)/(2*TowerDistanceMatrix!AB23*'Map and Results'!$G41))-0.5*SQRT((-TowerDistanceMatrix!AB23+'Map and Results'!$G$48+'Map and Results'!$G41)*(TowerDistanceMatrix!AB23+'Map and Results'!$G$48-'Map and Results'!$G41)*(TowerDistanceMatrix!AB23-'Map and Results'!$G$48+'Map and Results'!$G41)*(TowerDistanceMatrix!AB23+'Map and Results'!$G$48+'Map and Results'!$G41))))</f>
        <v>0</v>
      </c>
      <c r="AC24" s="26">
        <f ca="1">IF(TowerDistanceMatrix!AC23&lt;=ABS('Map and Results'!$G$49-'Map and Results'!$G41),MIN('Map and Results'!$H$49,'Map and Results'!$H41),IF(TowerDistanceMatrix!AC23&gt;=('Map and Results'!$G41+'Map and Results'!$G$49),0,'Map and Results'!$G$49^2*ACOS((TowerDistanceMatrix!AC23^2+'Map and Results'!$G$49^2-'Map and Results'!$G41^2)/(2*TowerDistanceMatrix!AC23*'Map and Results'!$G$49))+'Map and Results'!$G41^2*ACOS((TowerDistanceMatrix!AC23^2-'Map and Results'!$G$49^2+'Map and Results'!$G41^2)/(2*TowerDistanceMatrix!AC23*'Map and Results'!$G41))-0.5*SQRT((-TowerDistanceMatrix!AC23+'Map and Results'!$G$49+'Map and Results'!$G41)*(TowerDistanceMatrix!AC23+'Map and Results'!$G$49-'Map and Results'!$G41)*(TowerDistanceMatrix!AC23-'Map and Results'!$G$49+'Map and Results'!$G41)*(TowerDistanceMatrix!AC23+'Map and Results'!$G$49+'Map and Results'!$G41))))</f>
        <v>0</v>
      </c>
      <c r="AD24" s="26">
        <f ca="1">IF(TowerDistanceMatrix!AD23&lt;=ABS('Map and Results'!$G$50-'Map and Results'!$G41),MIN('Map and Results'!$H$50,'Map and Results'!$H41),IF(TowerDistanceMatrix!AD23&gt;=('Map and Results'!$G41+'Map and Results'!$G$50),0,'Map and Results'!$G$50^2*ACOS((TowerDistanceMatrix!AD23^2+'Map and Results'!$G$50^2-'Map and Results'!$G41^2)/(2*TowerDistanceMatrix!AD23*'Map and Results'!$G$50))+'Map and Results'!$G41^2*ACOS((TowerDistanceMatrix!AD23^2-'Map and Results'!$G$50^2+'Map and Results'!$G41^2)/(2*TowerDistanceMatrix!AD23*'Map and Results'!$G41))-0.5*SQRT((-TowerDistanceMatrix!AD23+'Map and Results'!$G$50+'Map and Results'!$G41)*(TowerDistanceMatrix!AD23+'Map and Results'!$G$50-'Map and Results'!$G41)*(TowerDistanceMatrix!AD23-'Map and Results'!$G$50+'Map and Results'!$G41)*(TowerDistanceMatrix!AD23+'Map and Results'!$G$50+'Map and Results'!$G41))))</f>
        <v>0</v>
      </c>
      <c r="AE24" s="26">
        <f ca="1">IF(TowerDistanceMatrix!AE23&lt;=ABS('Map and Results'!$G$51-'Map and Results'!$G41),MIN('Map and Results'!$H$51,'Map and Results'!$H41),IF(TowerDistanceMatrix!AE23&gt;=('Map and Results'!$G41+'Map and Results'!$G$51),0,'Map and Results'!$G$51^2*ACOS((TowerDistanceMatrix!AE23^2+'Map and Results'!$G$51^2-'Map and Results'!$G41^2)/(2*TowerDistanceMatrix!AE23*'Map and Results'!$G$51))+'Map and Results'!$G41^2*ACOS((TowerDistanceMatrix!AE23^2-'Map and Results'!$G$51^2+'Map and Results'!$G41^2)/(2*TowerDistanceMatrix!AE23*'Map and Results'!$G41))-0.5*SQRT((-TowerDistanceMatrix!AE23+'Map and Results'!$G$51+'Map and Results'!$G41)*(TowerDistanceMatrix!AE23+'Map and Results'!$G$51-'Map and Results'!$G41)*(TowerDistanceMatrix!AE23-'Map and Results'!$G$51+'Map and Results'!$G41)*(TowerDistanceMatrix!AE23+'Map and Results'!$G$51+'Map and Results'!$G41))))</f>
        <v>0</v>
      </c>
      <c r="AF24" s="26">
        <f ca="1">IF(TowerDistanceMatrix!AF23&lt;=ABS('Map and Results'!$G$52-'Map and Results'!$G41),MIN('Map and Results'!$H$52,'Map and Results'!$H41),IF(TowerDistanceMatrix!AF23&gt;=('Map and Results'!$G41+'Map and Results'!$G$52),0,'Map and Results'!$G$52^2*ACOS((TowerDistanceMatrix!AF23^2+'Map and Results'!$G$52^2-'Map and Results'!$G41^2)/(2*TowerDistanceMatrix!AF23*'Map and Results'!$G$52))+'Map and Results'!$G41^2*ACOS((TowerDistanceMatrix!AF23^2-'Map and Results'!$G$52^2+'Map and Results'!$G41^2)/(2*TowerDistanceMatrix!AF23*'Map and Results'!$G41))-0.5*SQRT((-TowerDistanceMatrix!AF23+'Map and Results'!$G$52+'Map and Results'!$G41)*(TowerDistanceMatrix!AF23+'Map and Results'!$G$52-'Map and Results'!$G41)*(TowerDistanceMatrix!AF23-'Map and Results'!$G$52+'Map and Results'!$G41)*(TowerDistanceMatrix!AF23+'Map and Results'!$G$52+'Map and Results'!$G41))))</f>
        <v>0</v>
      </c>
      <c r="AG24" s="26">
        <f ca="1">IF(TowerDistanceMatrix!AG23&lt;=ABS('Map and Results'!$G$53-'Map and Results'!$G41),MIN('Map and Results'!$H$53,'Map and Results'!$H41),IF(TowerDistanceMatrix!AG23&gt;=('Map and Results'!$G41+'Map and Results'!$G$53),0,'Map and Results'!$G$53^2*ACOS((TowerDistanceMatrix!AG23^2+'Map and Results'!$G$53^2-'Map and Results'!$G41^2)/(2*TowerDistanceMatrix!AG23*'Map and Results'!$G$53))+'Map and Results'!$G41^2*ACOS((TowerDistanceMatrix!AG23^2-'Map and Results'!$G$53^2+'Map and Results'!$G41^2)/(2*TowerDistanceMatrix!AG23*'Map and Results'!$G41))-0.5*SQRT((-TowerDistanceMatrix!AG23+'Map and Results'!$G$53+'Map and Results'!$G41)*(TowerDistanceMatrix!AG23+'Map and Results'!$G$53-'Map and Results'!$G41)*(TowerDistanceMatrix!AG23-'Map and Results'!$G$53+'Map and Results'!$G41)*(TowerDistanceMatrix!AG23+'Map and Results'!$G$53+'Map and Results'!$G41))))</f>
        <v>0</v>
      </c>
      <c r="AH24" s="26">
        <f ca="1">IF(TowerDistanceMatrix!AH23&lt;=ABS('Map and Results'!$G$54-'Map and Results'!$G41),MIN('Map and Results'!$H$54,'Map and Results'!$H41),IF(TowerDistanceMatrix!AH23&gt;=('Map and Results'!$G41+'Map and Results'!$G$54),0,'Map and Results'!$G$54^2*ACOS((TowerDistanceMatrix!AH23^2+'Map and Results'!$G$54^2-'Map and Results'!$G41^2)/(2*TowerDistanceMatrix!AH23*'Map and Results'!$G$54))+'Map and Results'!$G41^2*ACOS((TowerDistanceMatrix!AH23^2-'Map and Results'!$G$54^2+'Map and Results'!$G41^2)/(2*TowerDistanceMatrix!AH23*'Map and Results'!$G41))-0.5*SQRT((-TowerDistanceMatrix!AH23+'Map and Results'!$G$54+'Map and Results'!$G41)*(TowerDistanceMatrix!AH23+'Map and Results'!$G$54-'Map and Results'!$G41)*(TowerDistanceMatrix!AH23-'Map and Results'!$G$54+'Map and Results'!$G41)*(TowerDistanceMatrix!AH23+'Map and Results'!$G$54+'Map and Results'!$G41))))</f>
        <v>0</v>
      </c>
      <c r="AI24" s="26">
        <f ca="1">IF(TowerDistanceMatrix!AI23&lt;=ABS('Map and Results'!$G$55-'Map and Results'!$G41),MIN('Map and Results'!$H$55,'Map and Results'!$H41),IF(TowerDistanceMatrix!AI23&gt;=('Map and Results'!$G41+'Map and Results'!$G$55),0,'Map and Results'!$G$55^2*ACOS((TowerDistanceMatrix!AI23^2+'Map and Results'!$G$55^2-'Map and Results'!$G41^2)/(2*TowerDistanceMatrix!AI23*'Map and Results'!$G$55))+'Map and Results'!$G41^2*ACOS((TowerDistanceMatrix!AI23^2-'Map and Results'!$G$55^2+'Map and Results'!$G41^2)/(2*TowerDistanceMatrix!AI23*'Map and Results'!$G41))-0.5*SQRT((-TowerDistanceMatrix!AI23+'Map and Results'!$G$55+'Map and Results'!$G41)*(TowerDistanceMatrix!AI23+'Map and Results'!$G$55-'Map and Results'!$G41)*(TowerDistanceMatrix!AI23-'Map and Results'!$G$55+'Map and Results'!$G41)*(TowerDistanceMatrix!AI23+'Map and Results'!$G$55+'Map and Results'!$G41))))</f>
        <v>0</v>
      </c>
      <c r="AJ24" s="26">
        <f ca="1">IF(TowerDistanceMatrix!AJ23&lt;=ABS('Map and Results'!$G$56-'Map and Results'!$G41),MIN('Map and Results'!$H$56,'Map and Results'!$H41),IF(TowerDistanceMatrix!AJ23&gt;=('Map and Results'!$G41+'Map and Results'!$G$56),0,'Map and Results'!$G$56^2*ACOS((TowerDistanceMatrix!AJ23^2+'Map and Results'!$G$56^2-'Map and Results'!$G41^2)/(2*TowerDistanceMatrix!AJ23*'Map and Results'!$G$56))+'Map and Results'!$G41^2*ACOS((TowerDistanceMatrix!AJ23^2-'Map and Results'!$G$56^2+'Map and Results'!$G41^2)/(2*TowerDistanceMatrix!AJ23*'Map and Results'!$G41))-0.5*SQRT((-TowerDistanceMatrix!AJ23+'Map and Results'!$G$56+'Map and Results'!$G41)*(TowerDistanceMatrix!AJ23+'Map and Results'!$G$56-'Map and Results'!$G41)*(TowerDistanceMatrix!AJ23-'Map and Results'!$G$56+'Map and Results'!$G41)*(TowerDistanceMatrix!AJ23+'Map and Results'!$G$56+'Map and Results'!$G41))))</f>
        <v>0</v>
      </c>
      <c r="AK24" s="26">
        <f ca="1">IF(TowerDistanceMatrix!AK23&lt;=ABS('Map and Results'!$G$57-'Map and Results'!$G41),MIN('Map and Results'!$H$57,'Map and Results'!$H41),IF(TowerDistanceMatrix!AK23&gt;=('Map and Results'!$G41+'Map and Results'!$G$57),0,'Map and Results'!$G$57^2*ACOS((TowerDistanceMatrix!AK23^2+'Map and Results'!$G$57^2-'Map and Results'!$G41^2)/(2*TowerDistanceMatrix!AK23*'Map and Results'!$G$57))+'Map and Results'!$G41^2*ACOS((TowerDistanceMatrix!AK23^2-'Map and Results'!$G$57^2+'Map and Results'!$G41^2)/(2*TowerDistanceMatrix!AK23*'Map and Results'!$G41))-0.5*SQRT((-TowerDistanceMatrix!AK23+'Map and Results'!$G$57+'Map and Results'!$G41)*(TowerDistanceMatrix!AK23+'Map and Results'!$G$57-'Map and Results'!$G41)*(TowerDistanceMatrix!AK23-'Map and Results'!$G$57+'Map and Results'!$G41)*(TowerDistanceMatrix!AK23+'Map and Results'!$G$57+'Map and Results'!$G41))))</f>
        <v>0</v>
      </c>
      <c r="AL24" s="26">
        <f ca="1">IF(TowerDistanceMatrix!AL23&lt;=ABS('Map and Results'!$G$58-'Map and Results'!$G41),MIN('Map and Results'!$H$58,'Map and Results'!$H41),IF(TowerDistanceMatrix!AL23&gt;=('Map and Results'!$G41+'Map and Results'!$G$58),0,'Map and Results'!$G$58^2*ACOS((TowerDistanceMatrix!AL23^2+'Map and Results'!$G$58^2-'Map and Results'!$G41^2)/(2*TowerDistanceMatrix!AL23*'Map and Results'!$G$58))+'Map and Results'!$G41^2*ACOS((TowerDistanceMatrix!AL23^2-'Map and Results'!$G$58^2+'Map and Results'!$G41^2)/(2*TowerDistanceMatrix!AL23*'Map and Results'!$G41))-0.5*SQRT((-TowerDistanceMatrix!AL23+'Map and Results'!$G$58+'Map and Results'!$G41)*(TowerDistanceMatrix!AL23+'Map and Results'!$G$58-'Map and Results'!$G41)*(TowerDistanceMatrix!AL23-'Map and Results'!$G$58+'Map and Results'!$G41)*(TowerDistanceMatrix!AL23+'Map and Results'!$G$58+'Map and Results'!$G41))))</f>
        <v>0</v>
      </c>
      <c r="AM24" s="26">
        <f ca="1">IF(TowerDistanceMatrix!AM23&lt;=ABS('Map and Results'!$G$59-'Map and Results'!$G41),MIN('Map and Results'!$H$59,'Map and Results'!$H41),IF(TowerDistanceMatrix!AM23&gt;=('Map and Results'!$G41+'Map and Results'!$G$59),0,'Map and Results'!$G$59^2*ACOS((TowerDistanceMatrix!AM23^2+'Map and Results'!$G$59^2-'Map and Results'!$G41^2)/(2*TowerDistanceMatrix!AM23*'Map and Results'!$G$59))+'Map and Results'!$G41^2*ACOS((TowerDistanceMatrix!AM23^2-'Map and Results'!$G$59^2+'Map and Results'!$G41^2)/(2*TowerDistanceMatrix!AM23*'Map and Results'!$G41))-0.5*SQRT((-TowerDistanceMatrix!AM23+'Map and Results'!$G$59+'Map and Results'!$G41)*(TowerDistanceMatrix!AM23+'Map and Results'!$G$59-'Map and Results'!$G41)*(TowerDistanceMatrix!AM23-'Map and Results'!$G$59+'Map and Results'!$G41)*(TowerDistanceMatrix!AM23+'Map and Results'!$G$59+'Map and Results'!$G41))))</f>
        <v>0</v>
      </c>
      <c r="AN24" s="26">
        <f ca="1">IF(TowerDistanceMatrix!AN23&lt;=ABS('Map and Results'!$G$60-'Map and Results'!$G41),MIN('Map and Results'!$H$60,'Map and Results'!$H41),IF(TowerDistanceMatrix!AN23&gt;=('Map and Results'!$G41+'Map and Results'!$G$60),0,'Map and Results'!$G$60^2*ACOS((TowerDistanceMatrix!AN23^2+'Map and Results'!$G$60^2-'Map and Results'!$G41^2)/(2*TowerDistanceMatrix!AN23*'Map and Results'!$G$60))+'Map and Results'!$G41^2*ACOS((TowerDistanceMatrix!AN23^2-'Map and Results'!$G$60^2+'Map and Results'!$G41^2)/(2*TowerDistanceMatrix!AN23*'Map and Results'!$G41))-0.5*SQRT((-TowerDistanceMatrix!AN23+'Map and Results'!$G$60+'Map and Results'!$G41)*(TowerDistanceMatrix!AN23+'Map and Results'!$G$60-'Map and Results'!$G41)*(TowerDistanceMatrix!AN23-'Map and Results'!$G$60+'Map and Results'!$G41)*(TowerDistanceMatrix!AN23+'Map and Results'!$G$60+'Map and Results'!$G41))))</f>
        <v>0</v>
      </c>
      <c r="AO24" s="26">
        <f ca="1">IF(TowerDistanceMatrix!AO23&lt;=ABS('Map and Results'!$G$61-'Map and Results'!$G41),MIN('Map and Results'!$H$61,'Map and Results'!$H41),IF(TowerDistanceMatrix!AO23&gt;=('Map and Results'!$G41+'Map and Results'!$G$61),0,'Map and Results'!$G$61^2*ACOS((TowerDistanceMatrix!AO23^2+'Map and Results'!$G$61^2-'Map and Results'!$G41^2)/(2*TowerDistanceMatrix!AO23*'Map and Results'!$G$61))+'Map and Results'!$G41^2*ACOS((TowerDistanceMatrix!AO23^2-'Map and Results'!$G$61^2+'Map and Results'!$G41^2)/(2*TowerDistanceMatrix!AO23*'Map and Results'!$G41))-0.5*SQRT((-TowerDistanceMatrix!AO23+'Map and Results'!$G$61+'Map and Results'!$G41)*(TowerDistanceMatrix!AO23+'Map and Results'!$G$61-'Map and Results'!$G41)*(TowerDistanceMatrix!AO23-'Map and Results'!$G$61+'Map and Results'!$G41)*(TowerDistanceMatrix!AO23+'Map and Results'!$G$61+'Map and Results'!$G41))))</f>
        <v>0</v>
      </c>
      <c r="AP24" s="26">
        <f ca="1">IF(TowerDistanceMatrix!AP23&lt;=ABS('Map and Results'!$G$62-'Map and Results'!$G41),MIN('Map and Results'!$H$62,'Map and Results'!$H41),IF(TowerDistanceMatrix!AP23&gt;=('Map and Results'!$G41+'Map and Results'!$G$62),0,'Map and Results'!$G$62^2*ACOS((TowerDistanceMatrix!AP23^2+'Map and Results'!$G$62^2-'Map and Results'!$G41^2)/(2*TowerDistanceMatrix!AP23*'Map and Results'!$G$62))+'Map and Results'!$G41^2*ACOS((TowerDistanceMatrix!AP23^2-'Map and Results'!$G$62^2+'Map and Results'!$G41^2)/(2*TowerDistanceMatrix!AP23*'Map and Results'!$G41))-0.5*SQRT((-TowerDistanceMatrix!AP23+'Map and Results'!$G$62+'Map and Results'!$G41)*(TowerDistanceMatrix!AP23+'Map and Results'!$G$62-'Map and Results'!$G41)*(TowerDistanceMatrix!AP23-'Map and Results'!$G$62+'Map and Results'!$G41)*(TowerDistanceMatrix!AP23+'Map and Results'!$G$62+'Map and Results'!$G41))))</f>
        <v>0</v>
      </c>
      <c r="AQ24" s="26">
        <f ca="1">IF(TowerDistanceMatrix!AQ23&lt;=ABS('Map and Results'!$G$63-'Map and Results'!$G41),MIN('Map and Results'!$H$63,'Map and Results'!$H41),IF(TowerDistanceMatrix!AQ23&gt;=('Map and Results'!$G41+'Map and Results'!$G$63),0,'Map and Results'!$G$63^2*ACOS((TowerDistanceMatrix!AQ23^2+'Map and Results'!$G$63^2-'Map and Results'!$G41^2)/(2*TowerDistanceMatrix!AQ23*'Map and Results'!$G$63))+'Map and Results'!$G41^2*ACOS((TowerDistanceMatrix!AQ23^2-'Map and Results'!$G$63^2+'Map and Results'!$G41^2)/(2*TowerDistanceMatrix!AQ23*'Map and Results'!$G41))-0.5*SQRT((-TowerDistanceMatrix!AQ23+'Map and Results'!$G$63+'Map and Results'!$G41)*(TowerDistanceMatrix!AQ23+'Map and Results'!$G$63-'Map and Results'!$G41)*(TowerDistanceMatrix!AQ23-'Map and Results'!$G$63+'Map and Results'!$G41)*(TowerDistanceMatrix!AQ23+'Map and Results'!$G$63+'Map and Results'!$G41))))</f>
        <v>0</v>
      </c>
      <c r="AR24" s="26">
        <f ca="1">IF(TowerDistanceMatrix!AR23&lt;=ABS('Map and Results'!$G$64-'Map and Results'!$G41),MIN('Map and Results'!$H$64,'Map and Results'!$H41),IF(TowerDistanceMatrix!AR23&gt;=('Map and Results'!$G41+'Map and Results'!$G$64),0,'Map and Results'!$G$64^2*ACOS((TowerDistanceMatrix!AR23^2+'Map and Results'!$G$64^2-'Map and Results'!$G41^2)/(2*TowerDistanceMatrix!AR23*'Map and Results'!$G$64))+'Map and Results'!$G41^2*ACOS((TowerDistanceMatrix!AR23^2-'Map and Results'!$G$64^2+'Map and Results'!$G41^2)/(2*TowerDistanceMatrix!AR23*'Map and Results'!$G41))-0.5*SQRT((-TowerDistanceMatrix!AR23+'Map and Results'!$G$64+'Map and Results'!$G41)*(TowerDistanceMatrix!AR23+'Map and Results'!$G$64-'Map and Results'!$G41)*(TowerDistanceMatrix!AR23-'Map and Results'!$G$64+'Map and Results'!$G41)*(TowerDistanceMatrix!AR23+'Map and Results'!$G$64+'Map and Results'!$G41))))</f>
        <v>0</v>
      </c>
      <c r="AS24" s="26">
        <f ca="1">IF(TowerDistanceMatrix!AS23&lt;=ABS('Map and Results'!$G$65-'Map and Results'!$G41),MIN('Map and Results'!$H$65,'Map and Results'!$H41),IF(TowerDistanceMatrix!AS23&gt;=('Map and Results'!$G41+'Map and Results'!$G$65),0,'Map and Results'!$G$65^2*ACOS((TowerDistanceMatrix!AS23^2+'Map and Results'!$G$65^2-'Map and Results'!$G41^2)/(2*TowerDistanceMatrix!AS23*'Map and Results'!$G$65))+'Map and Results'!$G41^2*ACOS((TowerDistanceMatrix!AS23^2-'Map and Results'!$G$65^2+'Map and Results'!$G41^2)/(2*TowerDistanceMatrix!AS23*'Map and Results'!$G41))-0.5*SQRT((-TowerDistanceMatrix!AS23+'Map and Results'!$G$65+'Map and Results'!$G41)*(TowerDistanceMatrix!AS23+'Map and Results'!$G$65-'Map and Results'!$G41)*(TowerDistanceMatrix!AS23-'Map and Results'!$G$65+'Map and Results'!$G41)*(TowerDistanceMatrix!AS23+'Map and Results'!$G$65+'Map and Results'!$G41))))</f>
        <v>0</v>
      </c>
      <c r="AT24" s="26">
        <f ca="1">IF(TowerDistanceMatrix!AT23&lt;=ABS('Map and Results'!$G$66-'Map and Results'!$G41),MIN('Map and Results'!$H$66,'Map and Results'!$H41),IF(TowerDistanceMatrix!AT23&gt;=('Map and Results'!$G41+'Map and Results'!$G$66),0,'Map and Results'!$G$66^2*ACOS((TowerDistanceMatrix!AT23^2+'Map and Results'!$G$66^2-'Map and Results'!$G41^2)/(2*TowerDistanceMatrix!AT23*'Map and Results'!$G$66))+'Map and Results'!$G41^2*ACOS((TowerDistanceMatrix!AT23^2-'Map and Results'!$G$66^2+'Map and Results'!$G41^2)/(2*TowerDistanceMatrix!AT23*'Map and Results'!$G41))-0.5*SQRT((-TowerDistanceMatrix!AT23+'Map and Results'!$G$66+'Map and Results'!$G41)*(TowerDistanceMatrix!AT23+'Map and Results'!$G$66-'Map and Results'!$G41)*(TowerDistanceMatrix!AT23-'Map and Results'!$G$66+'Map and Results'!$G41)*(TowerDistanceMatrix!AT23+'Map and Results'!$G$66+'Map and Results'!$G41))))</f>
        <v>0</v>
      </c>
      <c r="AU24" s="26">
        <f ca="1">IF(TowerDistanceMatrix!AU23&lt;=ABS('Map and Results'!$G$67-'Map and Results'!$G41),MIN('Map and Results'!$H$67,'Map and Results'!$H41),IF(TowerDistanceMatrix!AU23&gt;=('Map and Results'!$G41+'Map and Results'!$G$67),0,'Map and Results'!$G$67^2*ACOS((TowerDistanceMatrix!AU23^2+'Map and Results'!$G$67^2-'Map and Results'!$G41^2)/(2*TowerDistanceMatrix!AU23*'Map and Results'!$G$67))+'Map and Results'!$G41^2*ACOS((TowerDistanceMatrix!AU23^2-'Map and Results'!$G$67^2+'Map and Results'!$G41^2)/(2*TowerDistanceMatrix!AU23*'Map and Results'!$G41))-0.5*SQRT((-TowerDistanceMatrix!AU23+'Map and Results'!$G$67+'Map and Results'!$G41)*(TowerDistanceMatrix!AU23+'Map and Results'!$G$67-'Map and Results'!$G41)*(TowerDistanceMatrix!AU23-'Map and Results'!$G$67+'Map and Results'!$G41)*(TowerDistanceMatrix!AU23+'Map and Results'!$G$67+'Map and Results'!$G41))))</f>
        <v>0</v>
      </c>
      <c r="AV24" s="26">
        <f ca="1">IF(TowerDistanceMatrix!AV23&lt;=ABS('Map and Results'!$G$68-'Map and Results'!$G41),MIN('Map and Results'!$H$68,'Map and Results'!$H41),IF(TowerDistanceMatrix!AV23&gt;=('Map and Results'!$G41+'Map and Results'!$G$68),0,'Map and Results'!$G$68^2*ACOS((TowerDistanceMatrix!AV23^2+'Map and Results'!$G$68^2-'Map and Results'!$G41^2)/(2*TowerDistanceMatrix!AV23*'Map and Results'!$G$68))+'Map and Results'!$G41^2*ACOS((TowerDistanceMatrix!AV23^2-'Map and Results'!$G$68^2+'Map and Results'!$G41^2)/(2*TowerDistanceMatrix!AV23*'Map and Results'!$G41))-0.5*SQRT((-TowerDistanceMatrix!AV23+'Map and Results'!$G$68+'Map and Results'!$G41)*(TowerDistanceMatrix!AV23+'Map and Results'!$G$68-'Map and Results'!$G41)*(TowerDistanceMatrix!AV23-'Map and Results'!$G$68+'Map and Results'!$G41)*(TowerDistanceMatrix!AV23+'Map and Results'!$G$68+'Map and Results'!$G41))))</f>
        <v>0</v>
      </c>
      <c r="AW24" s="26">
        <f ca="1">IF(TowerDistanceMatrix!AW23&lt;=ABS('Map and Results'!$G$69-'Map and Results'!$G41),MIN('Map and Results'!$H$69,'Map and Results'!$H41),IF(TowerDistanceMatrix!AW23&gt;=('Map and Results'!$G41+'Map and Results'!$G$69),0,'Map and Results'!$G$69^2*ACOS((TowerDistanceMatrix!AW23^2+'Map and Results'!$G$69^2-'Map and Results'!$G41^2)/(2*TowerDistanceMatrix!AW23*'Map and Results'!$G$69))+'Map and Results'!$G41^2*ACOS((TowerDistanceMatrix!AW23^2-'Map and Results'!$G$69^2+'Map and Results'!$G41^2)/(2*TowerDistanceMatrix!AW23*'Map and Results'!$G41))-0.5*SQRT((-TowerDistanceMatrix!AW23+'Map and Results'!$G$69+'Map and Results'!$G41)*(TowerDistanceMatrix!AW23+'Map and Results'!$G$69-'Map and Results'!$G41)*(TowerDistanceMatrix!AW23-'Map and Results'!$G$69+'Map and Results'!$G41)*(TowerDistanceMatrix!AW23+'Map and Results'!$G$69+'Map and Results'!$G41))))</f>
        <v>0</v>
      </c>
      <c r="AX24" s="26">
        <f ca="1">IF(TowerDistanceMatrix!AX23&lt;=ABS('Map and Results'!$G$70-'Map and Results'!$G41),MIN('Map and Results'!$H$70,'Map and Results'!$H41),IF(TowerDistanceMatrix!AX23&gt;=('Map and Results'!$G41+'Map and Results'!$G$70),0,'Map and Results'!$G$70^2*ACOS((TowerDistanceMatrix!AX23^2+'Map and Results'!$G$70^2-'Map and Results'!$G41^2)/(2*TowerDistanceMatrix!AX23*'Map and Results'!$G$70))+'Map and Results'!$G41^2*ACOS((TowerDistanceMatrix!AX23^2-'Map and Results'!$G$70^2+'Map and Results'!$G41^2)/(2*TowerDistanceMatrix!AX23*'Map and Results'!$G41))-0.5*SQRT((-TowerDistanceMatrix!AX23+'Map and Results'!$G$70+'Map and Results'!$G41)*(TowerDistanceMatrix!AX23+'Map and Results'!$G$70-'Map and Results'!$G41)*(TowerDistanceMatrix!AX23-'Map and Results'!$G$70+'Map and Results'!$G41)*(TowerDistanceMatrix!AX23+'Map and Results'!$G$70+'Map and Results'!$G41))))</f>
        <v>0</v>
      </c>
      <c r="AY24" s="26">
        <f ca="1">IF(TowerDistanceMatrix!AY23&lt;=ABS('Map and Results'!$G$71-'Map and Results'!$G41),MIN('Map and Results'!$H$71,'Map and Results'!$H41),IF(TowerDistanceMatrix!AY23&gt;=('Map and Results'!$G41+'Map and Results'!$G$71),0,'Map and Results'!$G$71^2*ACOS((TowerDistanceMatrix!AY23^2+'Map and Results'!$G$71^2-'Map and Results'!$G41^2)/(2*TowerDistanceMatrix!AY23*'Map and Results'!$G$71))+'Map and Results'!$G41^2*ACOS((TowerDistanceMatrix!AY23^2-'Map and Results'!$G$71^2+'Map and Results'!$G41^2)/(2*TowerDistanceMatrix!AY23*'Map and Results'!$G41))-0.5*SQRT((-TowerDistanceMatrix!AY23+'Map and Results'!$G$71+'Map and Results'!$G41)*(TowerDistanceMatrix!AY23+'Map and Results'!$G$71-'Map and Results'!$G41)*(TowerDistanceMatrix!AY23-'Map and Results'!$G$71+'Map and Results'!$G41)*(TowerDistanceMatrix!AY23+'Map and Results'!$G$71+'Map and Results'!$G41))))</f>
        <v>0</v>
      </c>
      <c r="AZ24" s="26">
        <f ca="1">IF(TowerDistanceMatrix!AZ23&lt;=ABS('Map and Results'!$G$72-'Map and Results'!$G41),MIN('Map and Results'!$H$72,'Map and Results'!$H41),IF(TowerDistanceMatrix!AZ23&gt;=('Map and Results'!$G41+'Map and Results'!$G$72),0,'Map and Results'!$G$72^2*ACOS((TowerDistanceMatrix!AZ23^2+'Map and Results'!$G$72^2-'Map and Results'!$G41^2)/(2*TowerDistanceMatrix!AZ23*'Map and Results'!$G$72))+'Map and Results'!$G41^2*ACOS((TowerDistanceMatrix!AZ23^2-'Map and Results'!$G$72^2+'Map and Results'!$G41^2)/(2*TowerDistanceMatrix!AZ23*'Map and Results'!$G41))-0.5*SQRT((-TowerDistanceMatrix!AZ23+'Map and Results'!$G$72+'Map and Results'!$G41)*(TowerDistanceMatrix!AZ23+'Map and Results'!$G$72-'Map and Results'!$G41)*(TowerDistanceMatrix!AZ23-'Map and Results'!$G$72+'Map and Results'!$G41)*(TowerDistanceMatrix!AZ23+'Map and Results'!$G$72+'Map and Results'!$G41))))</f>
        <v>0</v>
      </c>
      <c r="BA24" s="26"/>
      <c r="BB24" s="26"/>
      <c r="BC24">
        <f ca="1">IF('Map and Results'!B41=0,0,SUM(C24:AZ24))-BE24</f>
        <v>252.97661284628862</v>
      </c>
      <c r="BD24">
        <v>19</v>
      </c>
      <c r="BE24">
        <f t="shared" ca="1" si="0"/>
        <v>1256.6370614359173</v>
      </c>
      <c r="BG24">
        <f t="shared" ca="1" si="1"/>
        <v>12.566370614359172</v>
      </c>
      <c r="BH24">
        <f t="shared" ca="1" si="2"/>
        <v>251.32741228718348</v>
      </c>
      <c r="BJ24">
        <f ca="1">IF('Map and Results'!B41=0,0,IF((SUM(C24:AZ24)-BE24)&gt;BH24,$BJ$3,0))</f>
        <v>10000000000</v>
      </c>
    </row>
    <row r="25" spans="1:62" ht="15">
      <c r="B25" s="7">
        <v>20</v>
      </c>
      <c r="C25" s="4">
        <f ca="1">IF(TowerDistanceMatrix!C24&lt;=ABS('Map and Results'!$G$23-'Map and Results'!G42),MIN('Map and Results'!H42,'Map and Results'!H40),IF(TowerDistanceMatrix!C24&gt;=('Map and Results'!$G$23+'Map and Results'!G42),0,'Map and Results'!$G$23^2*ACOS((TowerDistanceMatrix!C24^2+'Map and Results'!$G$23^2-'Map and Results'!G42^2)/(2*TowerDistanceMatrix!C24*'Map and Results'!$G$23))+'Map and Results'!G42^2*ACOS((TowerDistanceMatrix!C24^2-'Map and Results'!$G$23^2+'Map and Results'!G42^2)/(2*TowerDistanceMatrix!C24*'Map and Results'!G42))-0.5*SQRT((-TowerDistanceMatrix!C24+'Map and Results'!$G$23+'Map and Results'!G42)*(TowerDistanceMatrix!C24+'Map and Results'!$G$23-'Map and Results'!G42)*(TowerDistanceMatrix!C24-'Map and Results'!$G$23+'Map and Results'!G42)*(TowerDistanceMatrix!C24+'Map and Results'!$G$23+'Map and Results'!G42))))</f>
        <v>0</v>
      </c>
      <c r="D25">
        <f ca="1">IF(TowerDistanceMatrix!D24&lt;=ABS('Map and Results'!$G$24-'Map and Results'!G42),MIN('Map and Results'!$H$24,'Map and Results'!H42),IF(TowerDistanceMatrix!D24&gt;=('Map and Results'!G42+'Map and Results'!$G$24),0,'Map and Results'!$G$24^2*ACOS((TowerDistanceMatrix!D24^2+'Map and Results'!$G$24^2-'Map and Results'!G42^2)/(2*TowerDistanceMatrix!D24*'Map and Results'!$G$24))+'Map and Results'!G42^2*ACOS((TowerDistanceMatrix!D24^2-'Map and Results'!$G$24^2+'Map and Results'!G42^2)/(2*TowerDistanceMatrix!D24*'Map and Results'!G42))-0.5*SQRT((-TowerDistanceMatrix!D24+'Map and Results'!$G$24+'Map and Results'!G42)*(TowerDistanceMatrix!D24+'Map and Results'!$G$24-'Map and Results'!G42)*(TowerDistanceMatrix!D24-'Map and Results'!$G$24+'Map and Results'!G42)*(TowerDistanceMatrix!D24+'Map and Results'!$G$24+'Map and Results'!G42))))</f>
        <v>0</v>
      </c>
      <c r="E25">
        <f ca="1">IF(TowerDistanceMatrix!E24&lt;=ABS('Map and Results'!$G$25-'Map and Results'!G42),MIN('Map and Results'!$H$25,'Map and Results'!H42),IF(TowerDistanceMatrix!E24&gt;=('Map and Results'!G42+'Map and Results'!$G$25),0,'Map and Results'!$G$25^2*ACOS((TowerDistanceMatrix!E24^2+'Map and Results'!$G$25^2-'Map and Results'!G42^2)/(2*TowerDistanceMatrix!E24*'Map and Results'!$G$25))+'Map and Results'!G42^2*ACOS((TowerDistanceMatrix!E24^2-'Map and Results'!$G$25^2+'Map and Results'!G42^2)/(2*TowerDistanceMatrix!E24*'Map and Results'!G42))-0.5*SQRT((-TowerDistanceMatrix!E24+'Map and Results'!$G$25+'Map and Results'!G42)*(TowerDistanceMatrix!E24+'Map and Results'!$G$25-'Map and Results'!G42)*(TowerDistanceMatrix!E24-'Map and Results'!$G$25+'Map and Results'!G42)*(TowerDistanceMatrix!E24+'Map and Results'!$G$25+'Map and Results'!G42))))</f>
        <v>0</v>
      </c>
      <c r="F25">
        <f ca="1">IF(TowerDistanceMatrix!F24&lt;=ABS('Map and Results'!$G$26-'Map and Results'!$G42),MIN('Map and Results'!$H$26,'Map and Results'!$H42),IF(TowerDistanceMatrix!F24&gt;=('Map and Results'!$G42+'Map and Results'!$G$26),0,'Map and Results'!$G$26^2*ACOS((TowerDistanceMatrix!F24^2+'Map and Results'!$G$26^2-'Map and Results'!$G42^2)/(2*TowerDistanceMatrix!F24*'Map and Results'!$G$26))+'Map and Results'!$G42^2*ACOS((TowerDistanceMatrix!F24^2-'Map and Results'!$G$26^2+'Map and Results'!$G42^2)/(2*TowerDistanceMatrix!F24*'Map and Results'!$G42))-0.5*SQRT((-TowerDistanceMatrix!F24+'Map and Results'!$G$26+'Map and Results'!$G42)*(TowerDistanceMatrix!F24+'Map and Results'!$G$26-'Map and Results'!$G42)*(TowerDistanceMatrix!F24-'Map and Results'!$G$26+'Map and Results'!$G42)*(TowerDistanceMatrix!F24+'Map and Results'!$G$26+'Map and Results'!$G42))))</f>
        <v>0</v>
      </c>
      <c r="G25" s="26">
        <f ca="1">IF(TowerDistanceMatrix!G24&lt;=ABS('Map and Results'!$G$27-'Map and Results'!$G42),MIN('Map and Results'!$H$27,'Map and Results'!$H42),IF(TowerDistanceMatrix!G24&gt;=('Map and Results'!$G42+'Map and Results'!$G$27),0,'Map and Results'!$G$27^2*ACOS((TowerDistanceMatrix!G24^2+'Map and Results'!$G$27^2-'Map and Results'!$G42^2)/(2*TowerDistanceMatrix!G24*'Map and Results'!$G$27))+'Map and Results'!$G42^2*ACOS((TowerDistanceMatrix!G24^2-'Map and Results'!$G$27^2+'Map and Results'!$G42^2)/(2*TowerDistanceMatrix!G24*'Map and Results'!$G42))-0.5*SQRT((-TowerDistanceMatrix!G24+'Map and Results'!$G$27+'Map and Results'!$G42)*(TowerDistanceMatrix!G24+'Map and Results'!$G$27-'Map and Results'!$G42)*(TowerDistanceMatrix!G24-'Map and Results'!$G$27+'Map and Results'!$G42)*(TowerDistanceMatrix!G24+'Map and Results'!$G$27+'Map and Results'!$G42))))</f>
        <v>0</v>
      </c>
      <c r="H25" s="26">
        <f ca="1">IF(TowerDistanceMatrix!H24&lt;=ABS('Map and Results'!$G$28-'Map and Results'!$G42),MIN('Map and Results'!$H$28,'Map and Results'!$H42),IF(TowerDistanceMatrix!H24&gt;=('Map and Results'!$G42+'Map and Results'!$G$28),0,'Map and Results'!$G$28^2*ACOS((TowerDistanceMatrix!H24^2+'Map and Results'!$G$28^2-'Map and Results'!$G42^2)/(2*TowerDistanceMatrix!H24*'Map and Results'!$G$28))+'Map and Results'!$G42^2*ACOS((TowerDistanceMatrix!H24^2-'Map and Results'!$G$28^2+'Map and Results'!$G42^2)/(2*TowerDistanceMatrix!H24*'Map and Results'!$G42))-0.5*SQRT((-TowerDistanceMatrix!H24+'Map and Results'!$G$28+'Map and Results'!$G42)*(TowerDistanceMatrix!H24+'Map and Results'!$G$28-'Map and Results'!$G42)*(TowerDistanceMatrix!H24-'Map and Results'!$G$28+'Map and Results'!$G42)*(TowerDistanceMatrix!H24+'Map and Results'!$G$28+'Map and Results'!$G42))))</f>
        <v>0</v>
      </c>
      <c r="I25">
        <f ca="1">IF(TowerDistanceMatrix!I24&lt;=ABS('Map and Results'!$G$29-'Map and Results'!$G42),MIN('Map and Results'!$H$29,'Map and Results'!$H42),IF(TowerDistanceMatrix!I24&gt;=('Map and Results'!$G42+'Map and Results'!$G$29),0,'Map and Results'!$G$29^2*ACOS((TowerDistanceMatrix!I24^2+'Map and Results'!$G$29^2-'Map and Results'!$G42^2)/(2*TowerDistanceMatrix!I24*'Map and Results'!$G$29))+'Map and Results'!$G42^2*ACOS((TowerDistanceMatrix!I24^2-'Map and Results'!$G$29^2+'Map and Results'!$G42^2)/(2*TowerDistanceMatrix!I24*'Map and Results'!$G42))-0.5*SQRT((-TowerDistanceMatrix!I24+'Map and Results'!$G$29+'Map and Results'!$G42)*(TowerDistanceMatrix!I24+'Map and Results'!$G$29-'Map and Results'!$G42)*(TowerDistanceMatrix!I24-'Map and Results'!$G$29+'Map and Results'!$G42)*(TowerDistanceMatrix!I24+'Map and Results'!$G$29+'Map and Results'!$G42))))</f>
        <v>0</v>
      </c>
      <c r="J25">
        <f ca="1">IF(TowerDistanceMatrix!J24&lt;=ABS('Map and Results'!$G$30-'Map and Results'!$G42),MIN('Map and Results'!$H$30,'Map and Results'!$H42),IF(TowerDistanceMatrix!J24&gt;=('Map and Results'!$G42+'Map and Results'!$G$30),0,'Map and Results'!$G$30^2*ACOS((TowerDistanceMatrix!J24^2+'Map and Results'!$G$30^2-'Map and Results'!$G42^2)/(2*TowerDistanceMatrix!J24*'Map and Results'!$G$30))+'Map and Results'!$G42^2*ACOS((TowerDistanceMatrix!J24^2-'Map and Results'!$G$30^2+'Map and Results'!$G42^2)/(2*TowerDistanceMatrix!J24*'Map and Results'!$G42))-0.5*SQRT((-TowerDistanceMatrix!J24+'Map and Results'!$G$30+'Map and Results'!$G42)*(TowerDistanceMatrix!J24+'Map and Results'!$G$30-'Map and Results'!$G42)*(TowerDistanceMatrix!J24-'Map and Results'!$G$30+'Map and Results'!$G42)*(TowerDistanceMatrix!J24+'Map and Results'!$G$30+'Map and Results'!$G42))))</f>
        <v>0</v>
      </c>
      <c r="K25" s="26">
        <f ca="1">IF(TowerDistanceMatrix!K24&lt;=ABS('Map and Results'!$G$31-'Map and Results'!$G42),MIN('Map and Results'!$H$31,'Map and Results'!$H42),IF(TowerDistanceMatrix!K24&gt;=('Map and Results'!$G42+'Map and Results'!$G$31),0,'Map and Results'!$G$31^2*ACOS((TowerDistanceMatrix!K24^2+'Map and Results'!$G$31^2-'Map and Results'!$G42^2)/(2*TowerDistanceMatrix!K24*'Map and Results'!$G$31))+'Map and Results'!$G42^2*ACOS((TowerDistanceMatrix!K24^2-'Map and Results'!$G$31^2+'Map and Results'!$G42^2)/(2*TowerDistanceMatrix!K24*'Map and Results'!$G42))-0.5*SQRT((-TowerDistanceMatrix!K24+'Map and Results'!$G$31+'Map and Results'!$G42)*(TowerDistanceMatrix!K24+'Map and Results'!$G$31-'Map and Results'!$G42)*(TowerDistanceMatrix!K24-'Map and Results'!$G$31+'Map and Results'!$G42)*(TowerDistanceMatrix!K24+'Map and Results'!$G$31+'Map and Results'!$G42))))</f>
        <v>0</v>
      </c>
      <c r="L25" s="26">
        <f ca="1">IF(TowerDistanceMatrix!L24&lt;=ABS('Map and Results'!$G$32-'Map and Results'!$G42),MIN('Map and Results'!$H$32,'Map and Results'!$H42),IF(TowerDistanceMatrix!L24&gt;=('Map and Results'!$G42+'Map and Results'!$G$32),0,'Map and Results'!$G$32^2*ACOS((TowerDistanceMatrix!L24^2+'Map and Results'!$G$32^2-'Map and Results'!$G42^2)/(2*TowerDistanceMatrix!L24*'Map and Results'!$G$32))+'Map and Results'!$G42^2*ACOS((TowerDistanceMatrix!L24^2-'Map and Results'!$G$32^2+'Map and Results'!$G42^2)/(2*TowerDistanceMatrix!L24*'Map and Results'!$G42))-0.5*SQRT((-TowerDistanceMatrix!L24+'Map and Results'!$G$32+'Map and Results'!$G42)*(TowerDistanceMatrix!L24+'Map and Results'!$G$32-'Map and Results'!$G42)*(TowerDistanceMatrix!L24-'Map and Results'!$G$32+'Map and Results'!$G42)*(TowerDistanceMatrix!L24+'Map and Results'!$G$32+'Map and Results'!$G42))))</f>
        <v>0</v>
      </c>
      <c r="M25" s="26">
        <f ca="1">IF(TowerDistanceMatrix!M24&lt;=ABS('Map and Results'!$G$33-'Map and Results'!$G42),MIN('Map and Results'!$H$33,'Map and Results'!$H42),IF(TowerDistanceMatrix!M24&gt;=('Map and Results'!$G42+'Map and Results'!$G$33),0,'Map and Results'!$G$33^2*ACOS((TowerDistanceMatrix!M24^2+'Map and Results'!$G$33^2-'Map and Results'!$G42^2)/(2*TowerDistanceMatrix!M24*'Map and Results'!$G$33))+'Map and Results'!$G42^2*ACOS((TowerDistanceMatrix!M24^2-'Map and Results'!$G$33^2+'Map and Results'!$G42^2)/(2*TowerDistanceMatrix!M24*'Map and Results'!$G42))-0.5*SQRT((-TowerDistanceMatrix!M24+'Map and Results'!$G$33+'Map and Results'!$G42)*(TowerDistanceMatrix!M24+'Map and Results'!$G$33-'Map and Results'!$G42)*(TowerDistanceMatrix!M24-'Map and Results'!$G$33+'Map and Results'!$G42)*(TowerDistanceMatrix!M24+'Map and Results'!$G$33+'Map and Results'!$G42))))</f>
        <v>0</v>
      </c>
      <c r="N25" s="26">
        <f ca="1">IF(TowerDistanceMatrix!N24&lt;=ABS('Map and Results'!$G$34-'Map and Results'!$G42),MIN('Map and Results'!$H$34,'Map and Results'!$H42),IF(TowerDistanceMatrix!N24&gt;=('Map and Results'!$G42+'Map and Results'!$G$34),0,'Map and Results'!$G$34^2*ACOS((TowerDistanceMatrix!N24^2+'Map and Results'!$G$34^2-'Map and Results'!$G42^2)/(2*TowerDistanceMatrix!N24*'Map and Results'!$G$34))+'Map and Results'!$G42^2*ACOS((TowerDistanceMatrix!N24^2-'Map and Results'!$G$34^2+'Map and Results'!$G42^2)/(2*TowerDistanceMatrix!N24*'Map and Results'!$G42))-0.5*SQRT((-TowerDistanceMatrix!N24+'Map and Results'!$G$34+'Map and Results'!$G42)*(TowerDistanceMatrix!N24+'Map and Results'!$G$34-'Map and Results'!$G42)*(TowerDistanceMatrix!N24-'Map and Results'!$G$34+'Map and Results'!$G42)*(TowerDistanceMatrix!N24+'Map and Results'!$G$34+'Map and Results'!$G42))))</f>
        <v>0</v>
      </c>
      <c r="O25" s="26">
        <f ca="1">IF(TowerDistanceMatrix!O24&lt;=ABS('Map and Results'!$G$35-'Map and Results'!$G42),MIN('Map and Results'!$H$35,'Map and Results'!$H42),IF(TowerDistanceMatrix!O24&gt;=('Map and Results'!$G42+'Map and Results'!$G$35),0,'Map and Results'!$G$35^2*ACOS((TowerDistanceMatrix!O24^2+'Map and Results'!$G$35^2-'Map and Results'!$G42^2)/(2*TowerDistanceMatrix!O24*'Map and Results'!$G$35))+'Map and Results'!$G42^2*ACOS((TowerDistanceMatrix!O24^2-'Map and Results'!$G$35^2+'Map and Results'!$G42^2)/(2*TowerDistanceMatrix!O24*'Map and Results'!$G42))-0.5*SQRT((-TowerDistanceMatrix!O24+'Map and Results'!$G$35+'Map and Results'!$G42)*(TowerDistanceMatrix!O24+'Map and Results'!$G$35-'Map and Results'!$G42)*(TowerDistanceMatrix!O24-'Map and Results'!$G$35+'Map and Results'!$G42)*(TowerDistanceMatrix!O24+'Map and Results'!$G$35+'Map and Results'!$G42))))</f>
        <v>0</v>
      </c>
      <c r="P25" s="26">
        <f ca="1">IF(TowerDistanceMatrix!P24&lt;=ABS('Map and Results'!$G$36-'Map and Results'!$G42),MIN('Map and Results'!$H$36,'Map and Results'!$H42),IF(TowerDistanceMatrix!P24&gt;=('Map and Results'!$G42+'Map and Results'!$G$36),0,'Map and Results'!$G$36^2*ACOS((TowerDistanceMatrix!P24^2+'Map and Results'!$G$36^2-'Map and Results'!$G42^2)/(2*TowerDistanceMatrix!P24*'Map and Results'!$G$36))+'Map and Results'!$G42^2*ACOS((TowerDistanceMatrix!P24^2-'Map and Results'!$G$36^2+'Map and Results'!$G42^2)/(2*TowerDistanceMatrix!P24*'Map and Results'!$G42))-0.5*SQRT((-TowerDistanceMatrix!P24+'Map and Results'!$G$36+'Map and Results'!$G42)*(TowerDistanceMatrix!P24+'Map and Results'!$G$36-'Map and Results'!$G42)*(TowerDistanceMatrix!P24-'Map and Results'!$G$36+'Map and Results'!$G42)*(TowerDistanceMatrix!P24+'Map and Results'!$G$36+'Map and Results'!$G42))))</f>
        <v>0</v>
      </c>
      <c r="Q25" s="26">
        <f ca="1">IF(TowerDistanceMatrix!Q24&lt;=ABS('Map and Results'!$G$37-'Map and Results'!$G42),MIN('Map and Results'!$H$37,'Map and Results'!$H42),IF(TowerDistanceMatrix!Q24&gt;=('Map and Results'!$G42+'Map and Results'!$G$37),0,'Map and Results'!$G$37^2*ACOS((TowerDistanceMatrix!Q24^2+'Map and Results'!$G$37^2-'Map and Results'!$G42^2)/(2*TowerDistanceMatrix!Q24*'Map and Results'!$G$37))+'Map and Results'!$G42^2*ACOS((TowerDistanceMatrix!Q24^2-'Map and Results'!$G$37^2+'Map and Results'!$G42^2)/(2*TowerDistanceMatrix!Q24*'Map and Results'!$G42))-0.5*SQRT((-TowerDistanceMatrix!Q24+'Map and Results'!$G$37+'Map and Results'!$G42)*(TowerDistanceMatrix!Q24+'Map and Results'!$G$37-'Map and Results'!$G42)*(TowerDistanceMatrix!Q24-'Map and Results'!$G$37+'Map and Results'!$G42)*(TowerDistanceMatrix!Q24+'Map and Results'!$G$37+'Map and Results'!$G42))))</f>
        <v>0</v>
      </c>
      <c r="R25" s="26">
        <f ca="1">IF(TowerDistanceMatrix!R24&lt;=ABS('Map and Results'!$G$38-'Map and Results'!$G42),MIN('Map and Results'!$H$38,'Map and Results'!$H42),IF(TowerDistanceMatrix!R24&gt;=('Map and Results'!$G42+'Map and Results'!$G$38),0,'Map and Results'!$G$38^2*ACOS((TowerDistanceMatrix!R24^2+'Map and Results'!$G$38^2-'Map and Results'!$G42^2)/(2*TowerDistanceMatrix!R24*'Map and Results'!$G$38))+'Map and Results'!$G42^2*ACOS((TowerDistanceMatrix!R24^2-'Map and Results'!$G$38^2+'Map and Results'!$G42^2)/(2*TowerDistanceMatrix!R24*'Map and Results'!$G42))-0.5*SQRT((-TowerDistanceMatrix!R24+'Map and Results'!$G$38+'Map and Results'!$G42)*(TowerDistanceMatrix!R24+'Map and Results'!$G$38-'Map and Results'!$G42)*(TowerDistanceMatrix!R24-'Map and Results'!$G$38+'Map and Results'!$G42)*(TowerDistanceMatrix!R24+'Map and Results'!$G$38+'Map and Results'!$G42))))</f>
        <v>0</v>
      </c>
      <c r="S25" s="26">
        <f ca="1">IF(TowerDistanceMatrix!S24&lt;=ABS('Map and Results'!$G$39-'Map and Results'!$G42),MIN('Map and Results'!$H$39,'Map and Results'!$H42),IF(TowerDistanceMatrix!S24&gt;=('Map and Results'!$G42+'Map and Results'!$G$39),0,'Map and Results'!$G$39^2*ACOS((TowerDistanceMatrix!S24^2+'Map and Results'!$G$39^2-'Map and Results'!$G42^2)/(2*TowerDistanceMatrix!S24*'Map and Results'!$G$39))+'Map and Results'!$G42^2*ACOS((TowerDistanceMatrix!S24^2-'Map and Results'!$G$39^2+'Map and Results'!$G42^2)/(2*TowerDistanceMatrix!S24*'Map and Results'!$G42))-0.5*SQRT((-TowerDistanceMatrix!S24+'Map and Results'!$G$39+'Map and Results'!$G42)*(TowerDistanceMatrix!S24+'Map and Results'!$G$39-'Map and Results'!$G42)*(TowerDistanceMatrix!S24-'Map and Results'!$G$39+'Map and Results'!$G42)*(TowerDistanceMatrix!S24+'Map and Results'!$G$39+'Map and Results'!$G42))))</f>
        <v>0</v>
      </c>
      <c r="T25" s="26">
        <f ca="1">IF(TowerDistanceMatrix!T24&lt;=ABS('Map and Results'!$G$40-'Map and Results'!$G42),MIN('Map and Results'!$H$40,'Map and Results'!$H42),IF(TowerDistanceMatrix!T24&gt;=('Map and Results'!$G42+'Map and Results'!$G$40),0,'Map and Results'!$G$40^2*ACOS((TowerDistanceMatrix!T24^2+'Map and Results'!$G$40^2-'Map and Results'!$G42^2)/(2*TowerDistanceMatrix!T24*'Map and Results'!$G$40))+'Map and Results'!$G42^2*ACOS((TowerDistanceMatrix!T24^2-'Map and Results'!$G$40^2+'Map and Results'!$G42^2)/(2*TowerDistanceMatrix!T24*'Map and Results'!$G42))-0.5*SQRT((-TowerDistanceMatrix!T24+'Map and Results'!$G$40+'Map and Results'!$G42)*(TowerDistanceMatrix!T24+'Map and Results'!$G$40-'Map and Results'!$G42)*(TowerDistanceMatrix!T24-'Map and Results'!$G$40+'Map and Results'!$G42)*(TowerDistanceMatrix!T24+'Map and Results'!$G$40+'Map and Results'!$G42))))</f>
        <v>731.52839715150003</v>
      </c>
      <c r="U25" s="26">
        <f ca="1">IF(TowerDistanceMatrix!U24&lt;=ABS('Map and Results'!$G$41-'Map and Results'!$G42),MIN('Map and Results'!$H$41,'Map and Results'!$H42),IF(TowerDistanceMatrix!U24&gt;=('Map and Results'!$G42+'Map and Results'!$G$41),0,'Map and Results'!$G$41^2*ACOS((TowerDistanceMatrix!U24^2+'Map and Results'!$G$41^2-'Map and Results'!$G42^2)/(2*TowerDistanceMatrix!U24*'Map and Results'!$G$41))+'Map and Results'!$G42^2*ACOS((TowerDistanceMatrix!U24^2-'Map and Results'!$G$41^2+'Map and Results'!$G42^2)/(2*TowerDistanceMatrix!U24*'Map and Results'!$G42))-0.5*SQRT((-TowerDistanceMatrix!U24+'Map and Results'!$G$41+'Map and Results'!$G42)*(TowerDistanceMatrix!U24+'Map and Results'!$G$41-'Map and Results'!$G42)*(TowerDistanceMatrix!U24-'Map and Results'!$G$41+'Map and Results'!$G42)*(TowerDistanceMatrix!U24+'Map and Results'!$G$41+'Map and Results'!$G42))))</f>
        <v>0</v>
      </c>
      <c r="V25" s="26">
        <f ca="1">IF(TowerDistanceMatrix!V24&lt;=ABS('Map and Results'!$G$42-'Map and Results'!$G42),MIN('Map and Results'!$H$42,'Map and Results'!$H42),IF(TowerDistanceMatrix!V24&gt;=('Map and Results'!$G42+'Map and Results'!$G$42),0,'Map and Results'!$G$42^2*ACOS((TowerDistanceMatrix!V24^2+'Map and Results'!$G$42^2-'Map and Results'!$G42^2)/(2*TowerDistanceMatrix!V24*'Map and Results'!$G$42))+'Map and Results'!$G42^2*ACOS((TowerDistanceMatrix!V24^2-'Map and Results'!$G$42^2+'Map and Results'!$G42^2)/(2*TowerDistanceMatrix!V24*'Map and Results'!$G42))-0.5*SQRT((-TowerDistanceMatrix!V24+'Map and Results'!$G$42+'Map and Results'!$G42)*(TowerDistanceMatrix!V24+'Map and Results'!$G$42-'Map and Results'!$G42)*(TowerDistanceMatrix!V24-'Map and Results'!$G$42+'Map and Results'!$G42)*(TowerDistanceMatrix!V24+'Map and Results'!$G$42+'Map and Results'!$G42))))</f>
        <v>1256.6370614359173</v>
      </c>
      <c r="W25" s="26">
        <f ca="1">IF(TowerDistanceMatrix!W24&lt;=ABS('Map and Results'!$G$43-'Map and Results'!$G42),MIN('Map and Results'!$H$43,'Map and Results'!$H42),IF(TowerDistanceMatrix!W24&gt;=('Map and Results'!$G42+'Map and Results'!$G$43),0,'Map and Results'!$G$43^2*ACOS((TowerDistanceMatrix!W24^2+'Map and Results'!$G$43^2-'Map and Results'!$G42^2)/(2*TowerDistanceMatrix!W24*'Map and Results'!$G$43))+'Map and Results'!$G42^2*ACOS((TowerDistanceMatrix!W24^2-'Map and Results'!$G$43^2+'Map and Results'!$G42^2)/(2*TowerDistanceMatrix!W24*'Map and Results'!$G42))-0.5*SQRT((-TowerDistanceMatrix!W24+'Map and Results'!$G$43+'Map and Results'!$G42)*(TowerDistanceMatrix!W24+'Map and Results'!$G$43-'Map and Results'!$G42)*(TowerDistanceMatrix!W24-'Map and Results'!$G$43+'Map and Results'!$G42)*(TowerDistanceMatrix!W24+'Map and Results'!$G$43+'Map and Results'!$G42))))</f>
        <v>0</v>
      </c>
      <c r="X25" s="26">
        <f ca="1">IF(TowerDistanceMatrix!X24&lt;=ABS('Map and Results'!$G$44-'Map and Results'!$G42),MIN('Map and Results'!$H$44,'Map and Results'!$H42),IF(TowerDistanceMatrix!X24&gt;=('Map and Results'!$G42+'Map and Results'!$G$44),0,'Map and Results'!$G$44^2*ACOS((TowerDistanceMatrix!X24^2+'Map and Results'!$G$44^2-'Map and Results'!$G42^2)/(2*TowerDistanceMatrix!X24*'Map and Results'!$G$44))+'Map and Results'!$G42^2*ACOS((TowerDistanceMatrix!X24^2-'Map and Results'!$G$44^2+'Map and Results'!$G42^2)/(2*TowerDistanceMatrix!X24*'Map and Results'!$G42))-0.5*SQRT((-TowerDistanceMatrix!X24+'Map and Results'!$G$44+'Map and Results'!$G42)*(TowerDistanceMatrix!X24+'Map and Results'!$G$44-'Map and Results'!$G42)*(TowerDistanceMatrix!X24-'Map and Results'!$G$44+'Map and Results'!$G42)*(TowerDistanceMatrix!X24+'Map and Results'!$G$44+'Map and Results'!$G42))))</f>
        <v>0</v>
      </c>
      <c r="Y25" s="26">
        <f ca="1">IF(TowerDistanceMatrix!Y24&lt;=ABS('Map and Results'!$G$45-'Map and Results'!$G42),MIN('Map and Results'!$H$45,'Map and Results'!$H42),IF(TowerDistanceMatrix!Y24&gt;=('Map and Results'!$G42+'Map and Results'!$G$45),0,'Map and Results'!$G$45^2*ACOS((TowerDistanceMatrix!Y24^2+'Map and Results'!$G$45^2-'Map and Results'!$G42^2)/(2*TowerDistanceMatrix!Y24*'Map and Results'!$G$45))+'Map and Results'!$G42^2*ACOS((TowerDistanceMatrix!Y24^2-'Map and Results'!$G$45^2+'Map and Results'!$G42^2)/(2*TowerDistanceMatrix!Y24*'Map and Results'!$G42))-0.5*SQRT((-TowerDistanceMatrix!Y24+'Map and Results'!$G$45+'Map and Results'!$G42)*(TowerDistanceMatrix!Y24+'Map and Results'!$G$45-'Map and Results'!$G42)*(TowerDistanceMatrix!Y24-'Map and Results'!$G$45+'Map and Results'!$G42)*(TowerDistanceMatrix!Y24+'Map and Results'!$G$45+'Map and Results'!$G42))))</f>
        <v>532.98804232382031</v>
      </c>
      <c r="Z25" s="26">
        <f ca="1">IF(TowerDistanceMatrix!Z24&lt;=ABS('Map and Results'!$G$46-'Map and Results'!$G42),MIN('Map and Results'!$H$46,'Map and Results'!$H42),IF(TowerDistanceMatrix!Z24&gt;=('Map and Results'!$G42+'Map and Results'!$G$46),0,'Map and Results'!$G$46^2*ACOS((TowerDistanceMatrix!Z24^2+'Map and Results'!$G$46^2-'Map and Results'!$G42^2)/(2*TowerDistanceMatrix!Z24*'Map and Results'!$G$46))+'Map and Results'!$G42^2*ACOS((TowerDistanceMatrix!Z24^2-'Map and Results'!$G$46^2+'Map and Results'!$G42^2)/(2*TowerDistanceMatrix!Z24*'Map and Results'!$G42))-0.5*SQRT((-TowerDistanceMatrix!Z24+'Map and Results'!$G$46+'Map and Results'!$G42)*(TowerDistanceMatrix!Z24+'Map and Results'!$G$46-'Map and Results'!$G42)*(TowerDistanceMatrix!Z24-'Map and Results'!$G$46+'Map and Results'!$G42)*(TowerDistanceMatrix!Z24+'Map and Results'!$G$46+'Map and Results'!$G42))))</f>
        <v>0</v>
      </c>
      <c r="AA25" s="26">
        <f ca="1">IF(TowerDistanceMatrix!AA24&lt;=ABS('Map and Results'!$G$47-'Map and Results'!$G42),MIN('Map and Results'!$H$47,'Map and Results'!$H42),IF(TowerDistanceMatrix!AA24&gt;=('Map and Results'!$G42+'Map and Results'!$G$47),0,'Map and Results'!$G$47^2*ACOS((TowerDistanceMatrix!AA24^2+'Map and Results'!$G$47^2-'Map and Results'!$G42^2)/(2*TowerDistanceMatrix!AA24*'Map and Results'!$G$47))+'Map and Results'!$G42^2*ACOS((TowerDistanceMatrix!AA24^2-'Map and Results'!$G$47^2+'Map and Results'!$G42^2)/(2*TowerDistanceMatrix!AA24*'Map and Results'!$G42))-0.5*SQRT((-TowerDistanceMatrix!AA24+'Map and Results'!$G$47+'Map and Results'!$G42)*(TowerDistanceMatrix!AA24+'Map and Results'!$G$47-'Map and Results'!$G42)*(TowerDistanceMatrix!AA24-'Map and Results'!$G$47+'Map and Results'!$G42)*(TowerDistanceMatrix!AA24+'Map and Results'!$G$47+'Map and Results'!$G42))))</f>
        <v>0</v>
      </c>
      <c r="AB25" s="26">
        <f ca="1">IF(TowerDistanceMatrix!AB24&lt;=ABS('Map and Results'!$G$48-'Map and Results'!$G42),MIN('Map and Results'!$H$48,'Map and Results'!$H42),IF(TowerDistanceMatrix!AB24&gt;=('Map and Results'!$G42+'Map and Results'!$G$48),0,'Map and Results'!$G$48^2*ACOS((TowerDistanceMatrix!AB24^2+'Map and Results'!$G$48^2-'Map and Results'!$G42^2)/(2*TowerDistanceMatrix!AB24*'Map and Results'!$G$48))+'Map and Results'!$G42^2*ACOS((TowerDistanceMatrix!AB24^2-'Map and Results'!$G$48^2+'Map and Results'!$G42^2)/(2*TowerDistanceMatrix!AB24*'Map and Results'!$G42))-0.5*SQRT((-TowerDistanceMatrix!AB24+'Map and Results'!$G$48+'Map and Results'!$G42)*(TowerDistanceMatrix!AB24+'Map and Results'!$G$48-'Map and Results'!$G42)*(TowerDistanceMatrix!AB24-'Map and Results'!$G$48+'Map and Results'!$G42)*(TowerDistanceMatrix!AB24+'Map and Results'!$G$48+'Map and Results'!$G42))))</f>
        <v>0</v>
      </c>
      <c r="AC25" s="26">
        <f ca="1">IF(TowerDistanceMatrix!AC24&lt;=ABS('Map and Results'!$G$49-'Map and Results'!$G42),MIN('Map and Results'!$H$49,'Map and Results'!$H42),IF(TowerDistanceMatrix!AC24&gt;=('Map and Results'!$G42+'Map and Results'!$G$49),0,'Map and Results'!$G$49^2*ACOS((TowerDistanceMatrix!AC24^2+'Map and Results'!$G$49^2-'Map and Results'!$G42^2)/(2*TowerDistanceMatrix!AC24*'Map and Results'!$G$49))+'Map and Results'!$G42^2*ACOS((TowerDistanceMatrix!AC24^2-'Map and Results'!$G$49^2+'Map and Results'!$G42^2)/(2*TowerDistanceMatrix!AC24*'Map and Results'!$G42))-0.5*SQRT((-TowerDistanceMatrix!AC24+'Map and Results'!$G$49+'Map and Results'!$G42)*(TowerDistanceMatrix!AC24+'Map and Results'!$G$49-'Map and Results'!$G42)*(TowerDistanceMatrix!AC24-'Map and Results'!$G$49+'Map and Results'!$G42)*(TowerDistanceMatrix!AC24+'Map and Results'!$G$49+'Map and Results'!$G42))))</f>
        <v>0</v>
      </c>
      <c r="AD25" s="26">
        <f ca="1">IF(TowerDistanceMatrix!AD24&lt;=ABS('Map and Results'!$G$50-'Map and Results'!$G42),MIN('Map and Results'!$H$50,'Map and Results'!$H42),IF(TowerDistanceMatrix!AD24&gt;=('Map and Results'!$G42+'Map and Results'!$G$50),0,'Map and Results'!$G$50^2*ACOS((TowerDistanceMatrix!AD24^2+'Map and Results'!$G$50^2-'Map and Results'!$G42^2)/(2*TowerDistanceMatrix!AD24*'Map and Results'!$G$50))+'Map and Results'!$G42^2*ACOS((TowerDistanceMatrix!AD24^2-'Map and Results'!$G$50^2+'Map and Results'!$G42^2)/(2*TowerDistanceMatrix!AD24*'Map and Results'!$G42))-0.5*SQRT((-TowerDistanceMatrix!AD24+'Map and Results'!$G$50+'Map and Results'!$G42)*(TowerDistanceMatrix!AD24+'Map and Results'!$G$50-'Map and Results'!$G42)*(TowerDistanceMatrix!AD24-'Map and Results'!$G$50+'Map and Results'!$G42)*(TowerDistanceMatrix!AD24+'Map and Results'!$G$50+'Map and Results'!$G42))))</f>
        <v>0</v>
      </c>
      <c r="AE25" s="26">
        <f ca="1">IF(TowerDistanceMatrix!AE24&lt;=ABS('Map and Results'!$G$51-'Map and Results'!$G42),MIN('Map and Results'!$H$51,'Map and Results'!$H42),IF(TowerDistanceMatrix!AE24&gt;=('Map and Results'!$G42+'Map and Results'!$G$51),0,'Map and Results'!$G$51^2*ACOS((TowerDistanceMatrix!AE24^2+'Map and Results'!$G$51^2-'Map and Results'!$G42^2)/(2*TowerDistanceMatrix!AE24*'Map and Results'!$G$51))+'Map and Results'!$G42^2*ACOS((TowerDistanceMatrix!AE24^2-'Map and Results'!$G$51^2+'Map and Results'!$G42^2)/(2*TowerDistanceMatrix!AE24*'Map and Results'!$G42))-0.5*SQRT((-TowerDistanceMatrix!AE24+'Map and Results'!$G$51+'Map and Results'!$G42)*(TowerDistanceMatrix!AE24+'Map and Results'!$G$51-'Map and Results'!$G42)*(TowerDistanceMatrix!AE24-'Map and Results'!$G$51+'Map and Results'!$G42)*(TowerDistanceMatrix!AE24+'Map and Results'!$G$51+'Map and Results'!$G42))))</f>
        <v>0</v>
      </c>
      <c r="AF25" s="26">
        <f ca="1">IF(TowerDistanceMatrix!AF24&lt;=ABS('Map and Results'!$G$52-'Map and Results'!$G42),MIN('Map and Results'!$H$52,'Map and Results'!$H42),IF(TowerDistanceMatrix!AF24&gt;=('Map and Results'!$G42+'Map and Results'!$G$52),0,'Map and Results'!$G$52^2*ACOS((TowerDistanceMatrix!AF24^2+'Map and Results'!$G$52^2-'Map and Results'!$G42^2)/(2*TowerDistanceMatrix!AF24*'Map and Results'!$G$52))+'Map and Results'!$G42^2*ACOS((TowerDistanceMatrix!AF24^2-'Map and Results'!$G$52^2+'Map and Results'!$G42^2)/(2*TowerDistanceMatrix!AF24*'Map and Results'!$G42))-0.5*SQRT((-TowerDistanceMatrix!AF24+'Map and Results'!$G$52+'Map and Results'!$G42)*(TowerDistanceMatrix!AF24+'Map and Results'!$G$52-'Map and Results'!$G42)*(TowerDistanceMatrix!AF24-'Map and Results'!$G$52+'Map and Results'!$G42)*(TowerDistanceMatrix!AF24+'Map and Results'!$G$52+'Map and Results'!$G42))))</f>
        <v>0</v>
      </c>
      <c r="AG25" s="26">
        <f ca="1">IF(TowerDistanceMatrix!AG24&lt;=ABS('Map and Results'!$G$53-'Map and Results'!$G42),MIN('Map and Results'!$H$53,'Map and Results'!$H42),IF(TowerDistanceMatrix!AG24&gt;=('Map and Results'!$G42+'Map and Results'!$G$53),0,'Map and Results'!$G$53^2*ACOS((TowerDistanceMatrix!AG24^2+'Map and Results'!$G$53^2-'Map and Results'!$G42^2)/(2*TowerDistanceMatrix!AG24*'Map and Results'!$G$53))+'Map and Results'!$G42^2*ACOS((TowerDistanceMatrix!AG24^2-'Map and Results'!$G$53^2+'Map and Results'!$G42^2)/(2*TowerDistanceMatrix!AG24*'Map and Results'!$G42))-0.5*SQRT((-TowerDistanceMatrix!AG24+'Map and Results'!$G$53+'Map and Results'!$G42)*(TowerDistanceMatrix!AG24+'Map and Results'!$G$53-'Map and Results'!$G42)*(TowerDistanceMatrix!AG24-'Map and Results'!$G$53+'Map and Results'!$G42)*(TowerDistanceMatrix!AG24+'Map and Results'!$G$53+'Map and Results'!$G42))))</f>
        <v>0</v>
      </c>
      <c r="AH25" s="26">
        <f ca="1">IF(TowerDistanceMatrix!AH24&lt;=ABS('Map and Results'!$G$54-'Map and Results'!$G42),MIN('Map and Results'!$H$54,'Map and Results'!$H42),IF(TowerDistanceMatrix!AH24&gt;=('Map and Results'!$G42+'Map and Results'!$G$54),0,'Map and Results'!$G$54^2*ACOS((TowerDistanceMatrix!AH24^2+'Map and Results'!$G$54^2-'Map and Results'!$G42^2)/(2*TowerDistanceMatrix!AH24*'Map and Results'!$G$54))+'Map and Results'!$G42^2*ACOS((TowerDistanceMatrix!AH24^2-'Map and Results'!$G$54^2+'Map and Results'!$G42^2)/(2*TowerDistanceMatrix!AH24*'Map and Results'!$G42))-0.5*SQRT((-TowerDistanceMatrix!AH24+'Map and Results'!$G$54+'Map and Results'!$G42)*(TowerDistanceMatrix!AH24+'Map and Results'!$G$54-'Map and Results'!$G42)*(TowerDistanceMatrix!AH24-'Map and Results'!$G$54+'Map and Results'!$G42)*(TowerDistanceMatrix!AH24+'Map and Results'!$G$54+'Map and Results'!$G42))))</f>
        <v>0</v>
      </c>
      <c r="AI25" s="26">
        <f ca="1">IF(TowerDistanceMatrix!AI24&lt;=ABS('Map and Results'!$G$55-'Map and Results'!$G42),MIN('Map and Results'!$H$55,'Map and Results'!$H42),IF(TowerDistanceMatrix!AI24&gt;=('Map and Results'!$G42+'Map and Results'!$G$55),0,'Map and Results'!$G$55^2*ACOS((TowerDistanceMatrix!AI24^2+'Map and Results'!$G$55^2-'Map and Results'!$G42^2)/(2*TowerDistanceMatrix!AI24*'Map and Results'!$G$55))+'Map and Results'!$G42^2*ACOS((TowerDistanceMatrix!AI24^2-'Map and Results'!$G$55^2+'Map and Results'!$G42^2)/(2*TowerDistanceMatrix!AI24*'Map and Results'!$G42))-0.5*SQRT((-TowerDistanceMatrix!AI24+'Map and Results'!$G$55+'Map and Results'!$G42)*(TowerDistanceMatrix!AI24+'Map and Results'!$G$55-'Map and Results'!$G42)*(TowerDistanceMatrix!AI24-'Map and Results'!$G$55+'Map and Results'!$G42)*(TowerDistanceMatrix!AI24+'Map and Results'!$G$55+'Map and Results'!$G42))))</f>
        <v>0</v>
      </c>
      <c r="AJ25" s="26">
        <f ca="1">IF(TowerDistanceMatrix!AJ24&lt;=ABS('Map and Results'!$G$56-'Map and Results'!$G42),MIN('Map and Results'!$H$56,'Map and Results'!$H42),IF(TowerDistanceMatrix!AJ24&gt;=('Map and Results'!$G42+'Map and Results'!$G$56),0,'Map and Results'!$G$56^2*ACOS((TowerDistanceMatrix!AJ24^2+'Map and Results'!$G$56^2-'Map and Results'!$G42^2)/(2*TowerDistanceMatrix!AJ24*'Map and Results'!$G$56))+'Map and Results'!$G42^2*ACOS((TowerDistanceMatrix!AJ24^2-'Map and Results'!$G$56^2+'Map and Results'!$G42^2)/(2*TowerDistanceMatrix!AJ24*'Map and Results'!$G42))-0.5*SQRT((-TowerDistanceMatrix!AJ24+'Map and Results'!$G$56+'Map and Results'!$G42)*(TowerDistanceMatrix!AJ24+'Map and Results'!$G$56-'Map and Results'!$G42)*(TowerDistanceMatrix!AJ24-'Map and Results'!$G$56+'Map and Results'!$G42)*(TowerDistanceMatrix!AJ24+'Map and Results'!$G$56+'Map and Results'!$G42))))</f>
        <v>0</v>
      </c>
      <c r="AK25" s="26">
        <f ca="1">IF(TowerDistanceMatrix!AK24&lt;=ABS('Map and Results'!$G$57-'Map and Results'!$G42),MIN('Map and Results'!$H$57,'Map and Results'!$H42),IF(TowerDistanceMatrix!AK24&gt;=('Map and Results'!$G42+'Map and Results'!$G$57),0,'Map and Results'!$G$57^2*ACOS((TowerDistanceMatrix!AK24^2+'Map and Results'!$G$57^2-'Map and Results'!$G42^2)/(2*TowerDistanceMatrix!AK24*'Map and Results'!$G$57))+'Map and Results'!$G42^2*ACOS((TowerDistanceMatrix!AK24^2-'Map and Results'!$G$57^2+'Map and Results'!$G42^2)/(2*TowerDistanceMatrix!AK24*'Map and Results'!$G42))-0.5*SQRT((-TowerDistanceMatrix!AK24+'Map and Results'!$G$57+'Map and Results'!$G42)*(TowerDistanceMatrix!AK24+'Map and Results'!$G$57-'Map and Results'!$G42)*(TowerDistanceMatrix!AK24-'Map and Results'!$G$57+'Map and Results'!$G42)*(TowerDistanceMatrix!AK24+'Map and Results'!$G$57+'Map and Results'!$G42))))</f>
        <v>0</v>
      </c>
      <c r="AL25" s="26">
        <f ca="1">IF(TowerDistanceMatrix!AL24&lt;=ABS('Map and Results'!$G$58-'Map and Results'!$G42),MIN('Map and Results'!$H$58,'Map and Results'!$H42),IF(TowerDistanceMatrix!AL24&gt;=('Map and Results'!$G42+'Map and Results'!$G$58),0,'Map and Results'!$G$58^2*ACOS((TowerDistanceMatrix!AL24^2+'Map and Results'!$G$58^2-'Map and Results'!$G42^2)/(2*TowerDistanceMatrix!AL24*'Map and Results'!$G$58))+'Map and Results'!$G42^2*ACOS((TowerDistanceMatrix!AL24^2-'Map and Results'!$G$58^2+'Map and Results'!$G42^2)/(2*TowerDistanceMatrix!AL24*'Map and Results'!$G42))-0.5*SQRT((-TowerDistanceMatrix!AL24+'Map and Results'!$G$58+'Map and Results'!$G42)*(TowerDistanceMatrix!AL24+'Map and Results'!$G$58-'Map and Results'!$G42)*(TowerDistanceMatrix!AL24-'Map and Results'!$G$58+'Map and Results'!$G42)*(TowerDistanceMatrix!AL24+'Map and Results'!$G$58+'Map and Results'!$G42))))</f>
        <v>0</v>
      </c>
      <c r="AM25" s="26">
        <f ca="1">IF(TowerDistanceMatrix!AM24&lt;=ABS('Map and Results'!$G$59-'Map and Results'!$G42),MIN('Map and Results'!$H$59,'Map and Results'!$H42),IF(TowerDistanceMatrix!AM24&gt;=('Map and Results'!$G42+'Map and Results'!$G$59),0,'Map and Results'!$G$59^2*ACOS((TowerDistanceMatrix!AM24^2+'Map and Results'!$G$59^2-'Map and Results'!$G42^2)/(2*TowerDistanceMatrix!AM24*'Map and Results'!$G$59))+'Map and Results'!$G42^2*ACOS((TowerDistanceMatrix!AM24^2-'Map and Results'!$G$59^2+'Map and Results'!$G42^2)/(2*TowerDistanceMatrix!AM24*'Map and Results'!$G42))-0.5*SQRT((-TowerDistanceMatrix!AM24+'Map and Results'!$G$59+'Map and Results'!$G42)*(TowerDistanceMatrix!AM24+'Map and Results'!$G$59-'Map and Results'!$G42)*(TowerDistanceMatrix!AM24-'Map and Results'!$G$59+'Map and Results'!$G42)*(TowerDistanceMatrix!AM24+'Map and Results'!$G$59+'Map and Results'!$G42))))</f>
        <v>0</v>
      </c>
      <c r="AN25" s="26">
        <f ca="1">IF(TowerDistanceMatrix!AN24&lt;=ABS('Map and Results'!$G$60-'Map and Results'!$G42),MIN('Map and Results'!$H$60,'Map and Results'!$H42),IF(TowerDistanceMatrix!AN24&gt;=('Map and Results'!$G42+'Map and Results'!$G$60),0,'Map and Results'!$G$60^2*ACOS((TowerDistanceMatrix!AN24^2+'Map and Results'!$G$60^2-'Map and Results'!$G42^2)/(2*TowerDistanceMatrix!AN24*'Map and Results'!$G$60))+'Map and Results'!$G42^2*ACOS((TowerDistanceMatrix!AN24^2-'Map and Results'!$G$60^2+'Map and Results'!$G42^2)/(2*TowerDistanceMatrix!AN24*'Map and Results'!$G42))-0.5*SQRT((-TowerDistanceMatrix!AN24+'Map and Results'!$G$60+'Map and Results'!$G42)*(TowerDistanceMatrix!AN24+'Map and Results'!$G$60-'Map and Results'!$G42)*(TowerDistanceMatrix!AN24-'Map and Results'!$G$60+'Map and Results'!$G42)*(TowerDistanceMatrix!AN24+'Map and Results'!$G$60+'Map and Results'!$G42))))</f>
        <v>0</v>
      </c>
      <c r="AO25" s="26">
        <f ca="1">IF(TowerDistanceMatrix!AO24&lt;=ABS('Map and Results'!$G$61-'Map and Results'!$G42),MIN('Map and Results'!$H$61,'Map and Results'!$H42),IF(TowerDistanceMatrix!AO24&gt;=('Map and Results'!$G42+'Map and Results'!$G$61),0,'Map and Results'!$G$61^2*ACOS((TowerDistanceMatrix!AO24^2+'Map and Results'!$G$61^2-'Map and Results'!$G42^2)/(2*TowerDistanceMatrix!AO24*'Map and Results'!$G$61))+'Map and Results'!$G42^2*ACOS((TowerDistanceMatrix!AO24^2-'Map and Results'!$G$61^2+'Map and Results'!$G42^2)/(2*TowerDistanceMatrix!AO24*'Map and Results'!$G42))-0.5*SQRT((-TowerDistanceMatrix!AO24+'Map and Results'!$G$61+'Map and Results'!$G42)*(TowerDistanceMatrix!AO24+'Map and Results'!$G$61-'Map and Results'!$G42)*(TowerDistanceMatrix!AO24-'Map and Results'!$G$61+'Map and Results'!$G42)*(TowerDistanceMatrix!AO24+'Map and Results'!$G$61+'Map and Results'!$G42))))</f>
        <v>0</v>
      </c>
      <c r="AP25" s="26">
        <f ca="1">IF(TowerDistanceMatrix!AP24&lt;=ABS('Map and Results'!$G$62-'Map and Results'!$G42),MIN('Map and Results'!$H$62,'Map and Results'!$H42),IF(TowerDistanceMatrix!AP24&gt;=('Map and Results'!$G42+'Map and Results'!$G$62),0,'Map and Results'!$G$62^2*ACOS((TowerDistanceMatrix!AP24^2+'Map and Results'!$G$62^2-'Map and Results'!$G42^2)/(2*TowerDistanceMatrix!AP24*'Map and Results'!$G$62))+'Map and Results'!$G42^2*ACOS((TowerDistanceMatrix!AP24^2-'Map and Results'!$G$62^2+'Map and Results'!$G42^2)/(2*TowerDistanceMatrix!AP24*'Map and Results'!$G42))-0.5*SQRT((-TowerDistanceMatrix!AP24+'Map and Results'!$G$62+'Map and Results'!$G42)*(TowerDistanceMatrix!AP24+'Map and Results'!$G$62-'Map and Results'!$G42)*(TowerDistanceMatrix!AP24-'Map and Results'!$G$62+'Map and Results'!$G42)*(TowerDistanceMatrix!AP24+'Map and Results'!$G$62+'Map and Results'!$G42))))</f>
        <v>0</v>
      </c>
      <c r="AQ25" s="26">
        <f ca="1">IF(TowerDistanceMatrix!AQ24&lt;=ABS('Map and Results'!$G$63-'Map and Results'!$G42),MIN('Map and Results'!$H$63,'Map and Results'!$H42),IF(TowerDistanceMatrix!AQ24&gt;=('Map and Results'!$G42+'Map and Results'!$G$63),0,'Map and Results'!$G$63^2*ACOS((TowerDistanceMatrix!AQ24^2+'Map and Results'!$G$63^2-'Map and Results'!$G42^2)/(2*TowerDistanceMatrix!AQ24*'Map and Results'!$G$63))+'Map and Results'!$G42^2*ACOS((TowerDistanceMatrix!AQ24^2-'Map and Results'!$G$63^2+'Map and Results'!$G42^2)/(2*TowerDistanceMatrix!AQ24*'Map and Results'!$G42))-0.5*SQRT((-TowerDistanceMatrix!AQ24+'Map and Results'!$G$63+'Map and Results'!$G42)*(TowerDistanceMatrix!AQ24+'Map and Results'!$G$63-'Map and Results'!$G42)*(TowerDistanceMatrix!AQ24-'Map and Results'!$G$63+'Map and Results'!$G42)*(TowerDistanceMatrix!AQ24+'Map and Results'!$G$63+'Map and Results'!$G42))))</f>
        <v>0</v>
      </c>
      <c r="AR25" s="26">
        <f ca="1">IF(TowerDistanceMatrix!AR24&lt;=ABS('Map and Results'!$G$64-'Map and Results'!$G42),MIN('Map and Results'!$H$64,'Map and Results'!$H42),IF(TowerDistanceMatrix!AR24&gt;=('Map and Results'!$G42+'Map and Results'!$G$64),0,'Map and Results'!$G$64^2*ACOS((TowerDistanceMatrix!AR24^2+'Map and Results'!$G$64^2-'Map and Results'!$G42^2)/(2*TowerDistanceMatrix!AR24*'Map and Results'!$G$64))+'Map and Results'!$G42^2*ACOS((TowerDistanceMatrix!AR24^2-'Map and Results'!$G$64^2+'Map and Results'!$G42^2)/(2*TowerDistanceMatrix!AR24*'Map and Results'!$G42))-0.5*SQRT((-TowerDistanceMatrix!AR24+'Map and Results'!$G$64+'Map and Results'!$G42)*(TowerDistanceMatrix!AR24+'Map and Results'!$G$64-'Map and Results'!$G42)*(TowerDistanceMatrix!AR24-'Map and Results'!$G$64+'Map and Results'!$G42)*(TowerDistanceMatrix!AR24+'Map and Results'!$G$64+'Map and Results'!$G42))))</f>
        <v>0</v>
      </c>
      <c r="AS25" s="26">
        <f ca="1">IF(TowerDistanceMatrix!AS24&lt;=ABS('Map and Results'!$G$65-'Map and Results'!$G42),MIN('Map and Results'!$H$65,'Map and Results'!$H42),IF(TowerDistanceMatrix!AS24&gt;=('Map and Results'!$G42+'Map and Results'!$G$65),0,'Map and Results'!$G$65^2*ACOS((TowerDistanceMatrix!AS24^2+'Map and Results'!$G$65^2-'Map and Results'!$G42^2)/(2*TowerDistanceMatrix!AS24*'Map and Results'!$G$65))+'Map and Results'!$G42^2*ACOS((TowerDistanceMatrix!AS24^2-'Map and Results'!$G$65^2+'Map and Results'!$G42^2)/(2*TowerDistanceMatrix!AS24*'Map and Results'!$G42))-0.5*SQRT((-TowerDistanceMatrix!AS24+'Map and Results'!$G$65+'Map and Results'!$G42)*(TowerDistanceMatrix!AS24+'Map and Results'!$G$65-'Map and Results'!$G42)*(TowerDistanceMatrix!AS24-'Map and Results'!$G$65+'Map and Results'!$G42)*(TowerDistanceMatrix!AS24+'Map and Results'!$G$65+'Map and Results'!$G42))))</f>
        <v>0</v>
      </c>
      <c r="AT25" s="26">
        <f ca="1">IF(TowerDistanceMatrix!AT24&lt;=ABS('Map and Results'!$G$66-'Map and Results'!$G42),MIN('Map and Results'!$H$66,'Map and Results'!$H42),IF(TowerDistanceMatrix!AT24&gt;=('Map and Results'!$G42+'Map and Results'!$G$66),0,'Map and Results'!$G$66^2*ACOS((TowerDistanceMatrix!AT24^2+'Map and Results'!$G$66^2-'Map and Results'!$G42^2)/(2*TowerDistanceMatrix!AT24*'Map and Results'!$G$66))+'Map and Results'!$G42^2*ACOS((TowerDistanceMatrix!AT24^2-'Map and Results'!$G$66^2+'Map and Results'!$G42^2)/(2*TowerDistanceMatrix!AT24*'Map and Results'!$G42))-0.5*SQRT((-TowerDistanceMatrix!AT24+'Map and Results'!$G$66+'Map and Results'!$G42)*(TowerDistanceMatrix!AT24+'Map and Results'!$G$66-'Map and Results'!$G42)*(TowerDistanceMatrix!AT24-'Map and Results'!$G$66+'Map and Results'!$G42)*(TowerDistanceMatrix!AT24+'Map and Results'!$G$66+'Map and Results'!$G42))))</f>
        <v>0</v>
      </c>
      <c r="AU25" s="26">
        <f ca="1">IF(TowerDistanceMatrix!AU24&lt;=ABS('Map and Results'!$G$67-'Map and Results'!$G42),MIN('Map and Results'!$H$67,'Map and Results'!$H42),IF(TowerDistanceMatrix!AU24&gt;=('Map and Results'!$G42+'Map and Results'!$G$67),0,'Map and Results'!$G$67^2*ACOS((TowerDistanceMatrix!AU24^2+'Map and Results'!$G$67^2-'Map and Results'!$G42^2)/(2*TowerDistanceMatrix!AU24*'Map and Results'!$G$67))+'Map and Results'!$G42^2*ACOS((TowerDistanceMatrix!AU24^2-'Map and Results'!$G$67^2+'Map and Results'!$G42^2)/(2*TowerDistanceMatrix!AU24*'Map and Results'!$G42))-0.5*SQRT((-TowerDistanceMatrix!AU24+'Map and Results'!$G$67+'Map and Results'!$G42)*(TowerDistanceMatrix!AU24+'Map and Results'!$G$67-'Map and Results'!$G42)*(TowerDistanceMatrix!AU24-'Map and Results'!$G$67+'Map and Results'!$G42)*(TowerDistanceMatrix!AU24+'Map and Results'!$G$67+'Map and Results'!$G42))))</f>
        <v>0</v>
      </c>
      <c r="AV25" s="26">
        <f ca="1">IF(TowerDistanceMatrix!AV24&lt;=ABS('Map and Results'!$G$68-'Map and Results'!$G42),MIN('Map and Results'!$H$68,'Map and Results'!$H42),IF(TowerDistanceMatrix!AV24&gt;=('Map and Results'!$G42+'Map and Results'!$G$68),0,'Map and Results'!$G$68^2*ACOS((TowerDistanceMatrix!AV24^2+'Map and Results'!$G$68^2-'Map and Results'!$G42^2)/(2*TowerDistanceMatrix!AV24*'Map and Results'!$G$68))+'Map and Results'!$G42^2*ACOS((TowerDistanceMatrix!AV24^2-'Map and Results'!$G$68^2+'Map and Results'!$G42^2)/(2*TowerDistanceMatrix!AV24*'Map and Results'!$G42))-0.5*SQRT((-TowerDistanceMatrix!AV24+'Map and Results'!$G$68+'Map and Results'!$G42)*(TowerDistanceMatrix!AV24+'Map and Results'!$G$68-'Map and Results'!$G42)*(TowerDistanceMatrix!AV24-'Map and Results'!$G$68+'Map and Results'!$G42)*(TowerDistanceMatrix!AV24+'Map and Results'!$G$68+'Map and Results'!$G42))))</f>
        <v>0</v>
      </c>
      <c r="AW25" s="26">
        <f ca="1">IF(TowerDistanceMatrix!AW24&lt;=ABS('Map and Results'!$G$69-'Map and Results'!$G42),MIN('Map and Results'!$H$69,'Map and Results'!$H42),IF(TowerDistanceMatrix!AW24&gt;=('Map and Results'!$G42+'Map and Results'!$G$69),0,'Map and Results'!$G$69^2*ACOS((TowerDistanceMatrix!AW24^2+'Map and Results'!$G$69^2-'Map and Results'!$G42^2)/(2*TowerDistanceMatrix!AW24*'Map and Results'!$G$69))+'Map and Results'!$G42^2*ACOS((TowerDistanceMatrix!AW24^2-'Map and Results'!$G$69^2+'Map and Results'!$G42^2)/(2*TowerDistanceMatrix!AW24*'Map and Results'!$G42))-0.5*SQRT((-TowerDistanceMatrix!AW24+'Map and Results'!$G$69+'Map and Results'!$G42)*(TowerDistanceMatrix!AW24+'Map and Results'!$G$69-'Map and Results'!$G42)*(TowerDistanceMatrix!AW24-'Map and Results'!$G$69+'Map and Results'!$G42)*(TowerDistanceMatrix!AW24+'Map and Results'!$G$69+'Map and Results'!$G42))))</f>
        <v>0</v>
      </c>
      <c r="AX25" s="26">
        <f ca="1">IF(TowerDistanceMatrix!AX24&lt;=ABS('Map and Results'!$G$70-'Map and Results'!$G42),MIN('Map and Results'!$H$70,'Map and Results'!$H42),IF(TowerDistanceMatrix!AX24&gt;=('Map and Results'!$G42+'Map and Results'!$G$70),0,'Map and Results'!$G$70^2*ACOS((TowerDistanceMatrix!AX24^2+'Map and Results'!$G$70^2-'Map and Results'!$G42^2)/(2*TowerDistanceMatrix!AX24*'Map and Results'!$G$70))+'Map and Results'!$G42^2*ACOS((TowerDistanceMatrix!AX24^2-'Map and Results'!$G$70^2+'Map and Results'!$G42^2)/(2*TowerDistanceMatrix!AX24*'Map and Results'!$G42))-0.5*SQRT((-TowerDistanceMatrix!AX24+'Map and Results'!$G$70+'Map and Results'!$G42)*(TowerDistanceMatrix!AX24+'Map and Results'!$G$70-'Map and Results'!$G42)*(TowerDistanceMatrix!AX24-'Map and Results'!$G$70+'Map and Results'!$G42)*(TowerDistanceMatrix!AX24+'Map and Results'!$G$70+'Map and Results'!$G42))))</f>
        <v>0</v>
      </c>
      <c r="AY25" s="26">
        <f ca="1">IF(TowerDistanceMatrix!AY24&lt;=ABS('Map and Results'!$G$71-'Map and Results'!$G42),MIN('Map and Results'!$H$71,'Map and Results'!$H42),IF(TowerDistanceMatrix!AY24&gt;=('Map and Results'!$G42+'Map and Results'!$G$71),0,'Map and Results'!$G$71^2*ACOS((TowerDistanceMatrix!AY24^2+'Map and Results'!$G$71^2-'Map and Results'!$G42^2)/(2*TowerDistanceMatrix!AY24*'Map and Results'!$G$71))+'Map and Results'!$G42^2*ACOS((TowerDistanceMatrix!AY24^2-'Map and Results'!$G$71^2+'Map and Results'!$G42^2)/(2*TowerDistanceMatrix!AY24*'Map and Results'!$G42))-0.5*SQRT((-TowerDistanceMatrix!AY24+'Map and Results'!$G$71+'Map and Results'!$G42)*(TowerDistanceMatrix!AY24+'Map and Results'!$G$71-'Map and Results'!$G42)*(TowerDistanceMatrix!AY24-'Map and Results'!$G$71+'Map and Results'!$G42)*(TowerDistanceMatrix!AY24+'Map and Results'!$G$71+'Map and Results'!$G42))))</f>
        <v>0</v>
      </c>
      <c r="AZ25" s="26">
        <f ca="1">IF(TowerDistanceMatrix!AZ24&lt;=ABS('Map and Results'!$G$72-'Map and Results'!$G42),MIN('Map and Results'!$H$72,'Map and Results'!$H42),IF(TowerDistanceMatrix!AZ24&gt;=('Map and Results'!$G42+'Map and Results'!$G$72),0,'Map and Results'!$G$72^2*ACOS((TowerDistanceMatrix!AZ24^2+'Map and Results'!$G$72^2-'Map and Results'!$G42^2)/(2*TowerDistanceMatrix!AZ24*'Map and Results'!$G$72))+'Map and Results'!$G42^2*ACOS((TowerDistanceMatrix!AZ24^2-'Map and Results'!$G$72^2+'Map and Results'!$G42^2)/(2*TowerDistanceMatrix!AZ24*'Map and Results'!$G42))-0.5*SQRT((-TowerDistanceMatrix!AZ24+'Map and Results'!$G$72+'Map and Results'!$G42)*(TowerDistanceMatrix!AZ24+'Map and Results'!$G$72-'Map and Results'!$G42)*(TowerDistanceMatrix!AZ24-'Map and Results'!$G$72+'Map and Results'!$G42)*(TowerDistanceMatrix!AZ24+'Map and Results'!$G$72+'Map and Results'!$G42))))</f>
        <v>0</v>
      </c>
      <c r="BA25" s="26"/>
      <c r="BB25" s="26"/>
      <c r="BC25">
        <f ca="1">IF('Map and Results'!B42=0,0,SUM(C25:AZ25))-BE25</f>
        <v>1264.5164394753203</v>
      </c>
      <c r="BD25">
        <v>20</v>
      </c>
      <c r="BE25">
        <f t="shared" ca="1" si="0"/>
        <v>1256.6370614359173</v>
      </c>
      <c r="BG25">
        <f t="shared" ca="1" si="1"/>
        <v>12.566370614359172</v>
      </c>
      <c r="BH25">
        <f t="shared" ca="1" si="2"/>
        <v>251.32741228718348</v>
      </c>
      <c r="BJ25">
        <f ca="1">IF('Map and Results'!B42=0,0,IF((SUM(C25:AZ25)-BE25)&gt;BH25,$BJ$3,0))</f>
        <v>10000000000</v>
      </c>
    </row>
    <row r="26" spans="1:62" ht="15">
      <c r="B26" s="7">
        <v>21</v>
      </c>
      <c r="C26" s="4">
        <f ca="1">IF(TowerDistanceMatrix!C25&lt;=ABS('Map and Results'!$G$23-'Map and Results'!G43),MIN('Map and Results'!H43,'Map and Results'!H41),IF(TowerDistanceMatrix!C25&gt;=('Map and Results'!$G$23+'Map and Results'!G43),0,'Map and Results'!$G$23^2*ACOS((TowerDistanceMatrix!C25^2+'Map and Results'!$G$23^2-'Map and Results'!G43^2)/(2*TowerDistanceMatrix!C25*'Map and Results'!$G$23))+'Map and Results'!G43^2*ACOS((TowerDistanceMatrix!C25^2-'Map and Results'!$G$23^2+'Map and Results'!G43^2)/(2*TowerDistanceMatrix!C25*'Map and Results'!G43))-0.5*SQRT((-TowerDistanceMatrix!C25+'Map and Results'!$G$23+'Map and Results'!G43)*(TowerDistanceMatrix!C25+'Map and Results'!$G$23-'Map and Results'!G43)*(TowerDistanceMatrix!C25-'Map and Results'!$G$23+'Map and Results'!G43)*(TowerDistanceMatrix!C25+'Map and Results'!$G$23+'Map and Results'!G43))))</f>
        <v>0</v>
      </c>
      <c r="D26">
        <f ca="1">IF(TowerDistanceMatrix!D25&lt;=ABS('Map and Results'!$G$24-'Map and Results'!G43),MIN('Map and Results'!$H$24,'Map and Results'!H43),IF(TowerDistanceMatrix!D25&gt;=('Map and Results'!G43+'Map and Results'!$G$24),0,'Map and Results'!$G$24^2*ACOS((TowerDistanceMatrix!D25^2+'Map and Results'!$G$24^2-'Map and Results'!G43^2)/(2*TowerDistanceMatrix!D25*'Map and Results'!$G$24))+'Map and Results'!G43^2*ACOS((TowerDistanceMatrix!D25^2-'Map and Results'!$G$24^2+'Map and Results'!G43^2)/(2*TowerDistanceMatrix!D25*'Map and Results'!G43))-0.5*SQRT((-TowerDistanceMatrix!D25+'Map and Results'!$G$24+'Map and Results'!G43)*(TowerDistanceMatrix!D25+'Map and Results'!$G$24-'Map and Results'!G43)*(TowerDistanceMatrix!D25-'Map and Results'!$G$24+'Map and Results'!G43)*(TowerDistanceMatrix!D25+'Map and Results'!$G$24+'Map and Results'!G43))))</f>
        <v>0</v>
      </c>
      <c r="E26">
        <f ca="1">IF(TowerDistanceMatrix!E25&lt;=ABS('Map and Results'!$G$25-'Map and Results'!G43),MIN('Map and Results'!$H$25,'Map and Results'!H43),IF(TowerDistanceMatrix!E25&gt;=('Map and Results'!G43+'Map and Results'!$G$25),0,'Map and Results'!$G$25^2*ACOS((TowerDistanceMatrix!E25^2+'Map and Results'!$G$25^2-'Map and Results'!G43^2)/(2*TowerDistanceMatrix!E25*'Map and Results'!$G$25))+'Map and Results'!G43^2*ACOS((TowerDistanceMatrix!E25^2-'Map and Results'!$G$25^2+'Map and Results'!G43^2)/(2*TowerDistanceMatrix!E25*'Map and Results'!G43))-0.5*SQRT((-TowerDistanceMatrix!E25+'Map and Results'!$G$25+'Map and Results'!G43)*(TowerDistanceMatrix!E25+'Map and Results'!$G$25-'Map and Results'!G43)*(TowerDistanceMatrix!E25-'Map and Results'!$G$25+'Map and Results'!G43)*(TowerDistanceMatrix!E25+'Map and Results'!$G$25+'Map and Results'!G43))))</f>
        <v>0</v>
      </c>
      <c r="F26">
        <f ca="1">IF(TowerDistanceMatrix!F25&lt;=ABS('Map and Results'!$G$26-'Map and Results'!$G43),MIN('Map and Results'!$H$26,'Map and Results'!$H43),IF(TowerDistanceMatrix!F25&gt;=('Map and Results'!$G43+'Map and Results'!$G$26),0,'Map and Results'!$G$26^2*ACOS((TowerDistanceMatrix!F25^2+'Map and Results'!$G$26^2-'Map and Results'!$G43^2)/(2*TowerDistanceMatrix!F25*'Map and Results'!$G$26))+'Map and Results'!$G43^2*ACOS((TowerDistanceMatrix!F25^2-'Map and Results'!$G$26^2+'Map and Results'!$G43^2)/(2*TowerDistanceMatrix!F25*'Map and Results'!$G43))-0.5*SQRT((-TowerDistanceMatrix!F25+'Map and Results'!$G$26+'Map and Results'!$G43)*(TowerDistanceMatrix!F25+'Map and Results'!$G$26-'Map and Results'!$G43)*(TowerDistanceMatrix!F25-'Map and Results'!$G$26+'Map and Results'!$G43)*(TowerDistanceMatrix!F25+'Map and Results'!$G$26+'Map and Results'!$G43))))</f>
        <v>0</v>
      </c>
      <c r="G26" s="26">
        <f ca="1">IF(TowerDistanceMatrix!G25&lt;=ABS('Map and Results'!$G$27-'Map and Results'!$G43),MIN('Map and Results'!$H$27,'Map and Results'!$H43),IF(TowerDistanceMatrix!G25&gt;=('Map and Results'!$G43+'Map and Results'!$G$27),0,'Map and Results'!$G$27^2*ACOS((TowerDistanceMatrix!G25^2+'Map and Results'!$G$27^2-'Map and Results'!$G43^2)/(2*TowerDistanceMatrix!G25*'Map and Results'!$G$27))+'Map and Results'!$G43^2*ACOS((TowerDistanceMatrix!G25^2-'Map and Results'!$G$27^2+'Map and Results'!$G43^2)/(2*TowerDistanceMatrix!G25*'Map and Results'!$G43))-0.5*SQRT((-TowerDistanceMatrix!G25+'Map and Results'!$G$27+'Map and Results'!$G43)*(TowerDistanceMatrix!G25+'Map and Results'!$G$27-'Map and Results'!$G43)*(TowerDistanceMatrix!G25-'Map and Results'!$G$27+'Map and Results'!$G43)*(TowerDistanceMatrix!G25+'Map and Results'!$G$27+'Map and Results'!$G43))))</f>
        <v>0</v>
      </c>
      <c r="H26" s="26">
        <f ca="1">IF(TowerDistanceMatrix!H25&lt;=ABS('Map and Results'!$G$28-'Map and Results'!$G43),MIN('Map and Results'!$H$28,'Map and Results'!$H43),IF(TowerDistanceMatrix!H25&gt;=('Map and Results'!$G43+'Map and Results'!$G$28),0,'Map and Results'!$G$28^2*ACOS((TowerDistanceMatrix!H25^2+'Map and Results'!$G$28^2-'Map and Results'!$G43^2)/(2*TowerDistanceMatrix!H25*'Map and Results'!$G$28))+'Map and Results'!$G43^2*ACOS((TowerDistanceMatrix!H25^2-'Map and Results'!$G$28^2+'Map and Results'!$G43^2)/(2*TowerDistanceMatrix!H25*'Map and Results'!$G43))-0.5*SQRT((-TowerDistanceMatrix!H25+'Map and Results'!$G$28+'Map and Results'!$G43)*(TowerDistanceMatrix!H25+'Map and Results'!$G$28-'Map and Results'!$G43)*(TowerDistanceMatrix!H25-'Map and Results'!$G$28+'Map and Results'!$G43)*(TowerDistanceMatrix!H25+'Map and Results'!$G$28+'Map and Results'!$G43))))</f>
        <v>0</v>
      </c>
      <c r="I26">
        <f ca="1">IF(TowerDistanceMatrix!I25&lt;=ABS('Map and Results'!$G$29-'Map and Results'!$G43),MIN('Map and Results'!$H$29,'Map and Results'!$H43),IF(TowerDistanceMatrix!I25&gt;=('Map and Results'!$G43+'Map and Results'!$G$29),0,'Map and Results'!$G$29^2*ACOS((TowerDistanceMatrix!I25^2+'Map and Results'!$G$29^2-'Map and Results'!$G43^2)/(2*TowerDistanceMatrix!I25*'Map and Results'!$G$29))+'Map and Results'!$G43^2*ACOS((TowerDistanceMatrix!I25^2-'Map and Results'!$G$29^2+'Map and Results'!$G43^2)/(2*TowerDistanceMatrix!I25*'Map and Results'!$G43))-0.5*SQRT((-TowerDistanceMatrix!I25+'Map and Results'!$G$29+'Map and Results'!$G43)*(TowerDistanceMatrix!I25+'Map and Results'!$G$29-'Map and Results'!$G43)*(TowerDistanceMatrix!I25-'Map and Results'!$G$29+'Map and Results'!$G43)*(TowerDistanceMatrix!I25+'Map and Results'!$G$29+'Map and Results'!$G43))))</f>
        <v>0</v>
      </c>
      <c r="J26">
        <f ca="1">IF(TowerDistanceMatrix!J25&lt;=ABS('Map and Results'!$G$30-'Map and Results'!$G43),MIN('Map and Results'!$H$30,'Map and Results'!$H43),IF(TowerDistanceMatrix!J25&gt;=('Map and Results'!$G43+'Map and Results'!$G$30),0,'Map and Results'!$G$30^2*ACOS((TowerDistanceMatrix!J25^2+'Map and Results'!$G$30^2-'Map and Results'!$G43^2)/(2*TowerDistanceMatrix!J25*'Map and Results'!$G$30))+'Map and Results'!$G43^2*ACOS((TowerDistanceMatrix!J25^2-'Map and Results'!$G$30^2+'Map and Results'!$G43^2)/(2*TowerDistanceMatrix!J25*'Map and Results'!$G43))-0.5*SQRT((-TowerDistanceMatrix!J25+'Map and Results'!$G$30+'Map and Results'!$G43)*(TowerDistanceMatrix!J25+'Map and Results'!$G$30-'Map and Results'!$G43)*(TowerDistanceMatrix!J25-'Map and Results'!$G$30+'Map and Results'!$G43)*(TowerDistanceMatrix!J25+'Map and Results'!$G$30+'Map and Results'!$G43))))</f>
        <v>0</v>
      </c>
      <c r="K26" s="26">
        <f ca="1">IF(TowerDistanceMatrix!K25&lt;=ABS('Map and Results'!$G$31-'Map and Results'!$G43),MIN('Map and Results'!$H$31,'Map and Results'!$H43),IF(TowerDistanceMatrix!K25&gt;=('Map and Results'!$G43+'Map and Results'!$G$31),0,'Map and Results'!$G$31^2*ACOS((TowerDistanceMatrix!K25^2+'Map and Results'!$G$31^2-'Map and Results'!$G43^2)/(2*TowerDistanceMatrix!K25*'Map and Results'!$G$31))+'Map and Results'!$G43^2*ACOS((TowerDistanceMatrix!K25^2-'Map and Results'!$G$31^2+'Map and Results'!$G43^2)/(2*TowerDistanceMatrix!K25*'Map and Results'!$G43))-0.5*SQRT((-TowerDistanceMatrix!K25+'Map and Results'!$G$31+'Map and Results'!$G43)*(TowerDistanceMatrix!K25+'Map and Results'!$G$31-'Map and Results'!$G43)*(TowerDistanceMatrix!K25-'Map and Results'!$G$31+'Map and Results'!$G43)*(TowerDistanceMatrix!K25+'Map and Results'!$G$31+'Map and Results'!$G43))))</f>
        <v>0</v>
      </c>
      <c r="L26" s="26">
        <f ca="1">IF(TowerDistanceMatrix!L25&lt;=ABS('Map and Results'!$G$32-'Map and Results'!$G43),MIN('Map and Results'!$H$32,'Map and Results'!$H43),IF(TowerDistanceMatrix!L25&gt;=('Map and Results'!$G43+'Map and Results'!$G$32),0,'Map and Results'!$G$32^2*ACOS((TowerDistanceMatrix!L25^2+'Map and Results'!$G$32^2-'Map and Results'!$G43^2)/(2*TowerDistanceMatrix!L25*'Map and Results'!$G$32))+'Map and Results'!$G43^2*ACOS((TowerDistanceMatrix!L25^2-'Map and Results'!$G$32^2+'Map and Results'!$G43^2)/(2*TowerDistanceMatrix!L25*'Map and Results'!$G43))-0.5*SQRT((-TowerDistanceMatrix!L25+'Map and Results'!$G$32+'Map and Results'!$G43)*(TowerDistanceMatrix!L25+'Map and Results'!$G$32-'Map and Results'!$G43)*(TowerDistanceMatrix!L25-'Map and Results'!$G$32+'Map and Results'!$G43)*(TowerDistanceMatrix!L25+'Map and Results'!$G$32+'Map and Results'!$G43))))</f>
        <v>0</v>
      </c>
      <c r="M26" s="26">
        <f ca="1">IF(TowerDistanceMatrix!M25&lt;=ABS('Map and Results'!$G$33-'Map and Results'!$G43),MIN('Map and Results'!$H$33,'Map and Results'!$H43),IF(TowerDistanceMatrix!M25&gt;=('Map and Results'!$G43+'Map and Results'!$G$33),0,'Map and Results'!$G$33^2*ACOS((TowerDistanceMatrix!M25^2+'Map and Results'!$G$33^2-'Map and Results'!$G43^2)/(2*TowerDistanceMatrix!M25*'Map and Results'!$G$33))+'Map and Results'!$G43^2*ACOS((TowerDistanceMatrix!M25^2-'Map and Results'!$G$33^2+'Map and Results'!$G43^2)/(2*TowerDistanceMatrix!M25*'Map and Results'!$G43))-0.5*SQRT((-TowerDistanceMatrix!M25+'Map and Results'!$G$33+'Map and Results'!$G43)*(TowerDistanceMatrix!M25+'Map and Results'!$G$33-'Map and Results'!$G43)*(TowerDistanceMatrix!M25-'Map and Results'!$G$33+'Map and Results'!$G43)*(TowerDistanceMatrix!M25+'Map and Results'!$G$33+'Map and Results'!$G43))))</f>
        <v>428.48441574044705</v>
      </c>
      <c r="N26" s="26">
        <f ca="1">IF(TowerDistanceMatrix!N25&lt;=ABS('Map and Results'!$G$34-'Map and Results'!$G43),MIN('Map and Results'!$H$34,'Map and Results'!$H43),IF(TowerDistanceMatrix!N25&gt;=('Map and Results'!$G43+'Map and Results'!$G$34),0,'Map and Results'!$G$34^2*ACOS((TowerDistanceMatrix!N25^2+'Map and Results'!$G$34^2-'Map and Results'!$G43^2)/(2*TowerDistanceMatrix!N25*'Map and Results'!$G$34))+'Map and Results'!$G43^2*ACOS((TowerDistanceMatrix!N25^2-'Map and Results'!$G$34^2+'Map and Results'!$G43^2)/(2*TowerDistanceMatrix!N25*'Map and Results'!$G43))-0.5*SQRT((-TowerDistanceMatrix!N25+'Map and Results'!$G$34+'Map and Results'!$G43)*(TowerDistanceMatrix!N25+'Map and Results'!$G$34-'Map and Results'!$G43)*(TowerDistanceMatrix!N25-'Map and Results'!$G$34+'Map and Results'!$G43)*(TowerDistanceMatrix!N25+'Map and Results'!$G$34+'Map and Results'!$G43))))</f>
        <v>0</v>
      </c>
      <c r="O26" s="26">
        <f ca="1">IF(TowerDistanceMatrix!O25&lt;=ABS('Map and Results'!$G$35-'Map and Results'!$G43),MIN('Map and Results'!$H$35,'Map and Results'!$H43),IF(TowerDistanceMatrix!O25&gt;=('Map and Results'!$G43+'Map and Results'!$G$35),0,'Map and Results'!$G$35^2*ACOS((TowerDistanceMatrix!O25^2+'Map and Results'!$G$35^2-'Map and Results'!$G43^2)/(2*TowerDistanceMatrix!O25*'Map and Results'!$G$35))+'Map and Results'!$G43^2*ACOS((TowerDistanceMatrix!O25^2-'Map and Results'!$G$35^2+'Map and Results'!$G43^2)/(2*TowerDistanceMatrix!O25*'Map and Results'!$G43))-0.5*SQRT((-TowerDistanceMatrix!O25+'Map and Results'!$G$35+'Map and Results'!$G43)*(TowerDistanceMatrix!O25+'Map and Results'!$G$35-'Map and Results'!$G43)*(TowerDistanceMatrix!O25-'Map and Results'!$G$35+'Map and Results'!$G43)*(TowerDistanceMatrix!O25+'Map and Results'!$G$35+'Map and Results'!$G43))))</f>
        <v>0</v>
      </c>
      <c r="P26" s="26">
        <f ca="1">IF(TowerDistanceMatrix!P25&lt;=ABS('Map and Results'!$G$36-'Map and Results'!$G43),MIN('Map and Results'!$H$36,'Map and Results'!$H43),IF(TowerDistanceMatrix!P25&gt;=('Map and Results'!$G43+'Map and Results'!$G$36),0,'Map and Results'!$G$36^2*ACOS((TowerDistanceMatrix!P25^2+'Map and Results'!$G$36^2-'Map and Results'!$G43^2)/(2*TowerDistanceMatrix!P25*'Map and Results'!$G$36))+'Map and Results'!$G43^2*ACOS((TowerDistanceMatrix!P25^2-'Map and Results'!$G$36^2+'Map and Results'!$G43^2)/(2*TowerDistanceMatrix!P25*'Map and Results'!$G43))-0.5*SQRT((-TowerDistanceMatrix!P25+'Map and Results'!$G$36+'Map and Results'!$G43)*(TowerDistanceMatrix!P25+'Map and Results'!$G$36-'Map and Results'!$G43)*(TowerDistanceMatrix!P25-'Map and Results'!$G$36+'Map and Results'!$G43)*(TowerDistanceMatrix!P25+'Map and Results'!$G$36+'Map and Results'!$G43))))</f>
        <v>0</v>
      </c>
      <c r="Q26" s="26">
        <f ca="1">IF(TowerDistanceMatrix!Q25&lt;=ABS('Map and Results'!$G$37-'Map and Results'!$G43),MIN('Map and Results'!$H$37,'Map and Results'!$H43),IF(TowerDistanceMatrix!Q25&gt;=('Map and Results'!$G43+'Map and Results'!$G$37),0,'Map and Results'!$G$37^2*ACOS((TowerDistanceMatrix!Q25^2+'Map and Results'!$G$37^2-'Map and Results'!$G43^2)/(2*TowerDistanceMatrix!Q25*'Map and Results'!$G$37))+'Map and Results'!$G43^2*ACOS((TowerDistanceMatrix!Q25^2-'Map and Results'!$G$37^2+'Map and Results'!$G43^2)/(2*TowerDistanceMatrix!Q25*'Map and Results'!$G43))-0.5*SQRT((-TowerDistanceMatrix!Q25+'Map and Results'!$G$37+'Map and Results'!$G43)*(TowerDistanceMatrix!Q25+'Map and Results'!$G$37-'Map and Results'!$G43)*(TowerDistanceMatrix!Q25-'Map and Results'!$G$37+'Map and Results'!$G43)*(TowerDistanceMatrix!Q25+'Map and Results'!$G$37+'Map and Results'!$G43))))</f>
        <v>0</v>
      </c>
      <c r="R26" s="26">
        <f ca="1">IF(TowerDistanceMatrix!R25&lt;=ABS('Map and Results'!$G$38-'Map and Results'!$G43),MIN('Map and Results'!$H$38,'Map and Results'!$H43),IF(TowerDistanceMatrix!R25&gt;=('Map and Results'!$G43+'Map and Results'!$G$38),0,'Map and Results'!$G$38^2*ACOS((TowerDistanceMatrix!R25^2+'Map and Results'!$G$38^2-'Map and Results'!$G43^2)/(2*TowerDistanceMatrix!R25*'Map and Results'!$G$38))+'Map and Results'!$G43^2*ACOS((TowerDistanceMatrix!R25^2-'Map and Results'!$G$38^2+'Map and Results'!$G43^2)/(2*TowerDistanceMatrix!R25*'Map and Results'!$G43))-0.5*SQRT((-TowerDistanceMatrix!R25+'Map and Results'!$G$38+'Map and Results'!$G43)*(TowerDistanceMatrix!R25+'Map and Results'!$G$38-'Map and Results'!$G43)*(TowerDistanceMatrix!R25-'Map and Results'!$G$38+'Map and Results'!$G43)*(TowerDistanceMatrix!R25+'Map and Results'!$G$38+'Map and Results'!$G43))))</f>
        <v>0</v>
      </c>
      <c r="S26" s="26">
        <f ca="1">IF(TowerDistanceMatrix!S25&lt;=ABS('Map and Results'!$G$39-'Map and Results'!$G43),MIN('Map and Results'!$H$39,'Map and Results'!$H43),IF(TowerDistanceMatrix!S25&gt;=('Map and Results'!$G43+'Map and Results'!$G$39),0,'Map and Results'!$G$39^2*ACOS((TowerDistanceMatrix!S25^2+'Map and Results'!$G$39^2-'Map and Results'!$G43^2)/(2*TowerDistanceMatrix!S25*'Map and Results'!$G$39))+'Map and Results'!$G43^2*ACOS((TowerDistanceMatrix!S25^2-'Map and Results'!$G$39^2+'Map and Results'!$G43^2)/(2*TowerDistanceMatrix!S25*'Map and Results'!$G43))-0.5*SQRT((-TowerDistanceMatrix!S25+'Map and Results'!$G$39+'Map and Results'!$G43)*(TowerDistanceMatrix!S25+'Map and Results'!$G$39-'Map and Results'!$G43)*(TowerDistanceMatrix!S25-'Map and Results'!$G$39+'Map and Results'!$G43)*(TowerDistanceMatrix!S25+'Map and Results'!$G$39+'Map and Results'!$G43))))</f>
        <v>0</v>
      </c>
      <c r="T26" s="26">
        <f ca="1">IF(TowerDistanceMatrix!T25&lt;=ABS('Map and Results'!$G$40-'Map and Results'!$G43),MIN('Map and Results'!$H$40,'Map and Results'!$H43),IF(TowerDistanceMatrix!T25&gt;=('Map and Results'!$G43+'Map and Results'!$G$40),0,'Map and Results'!$G$40^2*ACOS((TowerDistanceMatrix!T25^2+'Map and Results'!$G$40^2-'Map and Results'!$G43^2)/(2*TowerDistanceMatrix!T25*'Map and Results'!$G$40))+'Map and Results'!$G43^2*ACOS((TowerDistanceMatrix!T25^2-'Map and Results'!$G$40^2+'Map and Results'!$G43^2)/(2*TowerDistanceMatrix!T25*'Map and Results'!$G43))-0.5*SQRT((-TowerDistanceMatrix!T25+'Map and Results'!$G$40+'Map and Results'!$G43)*(TowerDistanceMatrix!T25+'Map and Results'!$G$40-'Map and Results'!$G43)*(TowerDistanceMatrix!T25-'Map and Results'!$G$40+'Map and Results'!$G43)*(TowerDistanceMatrix!T25+'Map and Results'!$G$40+'Map and Results'!$G43))))</f>
        <v>0</v>
      </c>
      <c r="U26" s="26">
        <f ca="1">IF(TowerDistanceMatrix!U25&lt;=ABS('Map and Results'!$G$41-'Map and Results'!$G43),MIN('Map and Results'!$H$41,'Map and Results'!$H43),IF(TowerDistanceMatrix!U25&gt;=('Map and Results'!$G43+'Map and Results'!$G$41),0,'Map and Results'!$G$41^2*ACOS((TowerDistanceMatrix!U25^2+'Map and Results'!$G$41^2-'Map and Results'!$G43^2)/(2*TowerDistanceMatrix!U25*'Map and Results'!$G$41))+'Map and Results'!$G43^2*ACOS((TowerDistanceMatrix!U25^2-'Map and Results'!$G$41^2+'Map and Results'!$G43^2)/(2*TowerDistanceMatrix!U25*'Map and Results'!$G43))-0.5*SQRT((-TowerDistanceMatrix!U25+'Map and Results'!$G$41+'Map and Results'!$G43)*(TowerDistanceMatrix!U25+'Map and Results'!$G$41-'Map and Results'!$G43)*(TowerDistanceMatrix!U25-'Map and Results'!$G$41+'Map and Results'!$G43)*(TowerDistanceMatrix!U25+'Map and Results'!$G$41+'Map and Results'!$G43))))</f>
        <v>252.9766128462885</v>
      </c>
      <c r="V26" s="26">
        <f ca="1">IF(TowerDistanceMatrix!V25&lt;=ABS('Map and Results'!$G$42-'Map and Results'!$G43),MIN('Map and Results'!$H$42,'Map and Results'!$H43),IF(TowerDistanceMatrix!V25&gt;=('Map and Results'!$G43+'Map and Results'!$G$42),0,'Map and Results'!$G$42^2*ACOS((TowerDistanceMatrix!V25^2+'Map and Results'!$G$42^2-'Map and Results'!$G43^2)/(2*TowerDistanceMatrix!V25*'Map and Results'!$G$42))+'Map and Results'!$G43^2*ACOS((TowerDistanceMatrix!V25^2-'Map and Results'!$G$42^2+'Map and Results'!$G43^2)/(2*TowerDistanceMatrix!V25*'Map and Results'!$G43))-0.5*SQRT((-TowerDistanceMatrix!V25+'Map and Results'!$G$42+'Map and Results'!$G43)*(TowerDistanceMatrix!V25+'Map and Results'!$G$42-'Map and Results'!$G43)*(TowerDistanceMatrix!V25-'Map and Results'!$G$42+'Map and Results'!$G43)*(TowerDistanceMatrix!V25+'Map and Results'!$G$42+'Map and Results'!$G43))))</f>
        <v>0</v>
      </c>
      <c r="W26" s="26">
        <f ca="1">IF(TowerDistanceMatrix!W25&lt;=ABS('Map and Results'!$G$43-'Map and Results'!$G43),MIN('Map and Results'!$H$43,'Map and Results'!$H43),IF(TowerDistanceMatrix!W25&gt;=('Map and Results'!$G43+'Map and Results'!$G$43),0,'Map and Results'!$G$43^2*ACOS((TowerDistanceMatrix!W25^2+'Map and Results'!$G$43^2-'Map and Results'!$G43^2)/(2*TowerDistanceMatrix!W25*'Map and Results'!$G$43))+'Map and Results'!$G43^2*ACOS((TowerDistanceMatrix!W25^2-'Map and Results'!$G$43^2+'Map and Results'!$G43^2)/(2*TowerDistanceMatrix!W25*'Map and Results'!$G43))-0.5*SQRT((-TowerDistanceMatrix!W25+'Map and Results'!$G$43+'Map and Results'!$G43)*(TowerDistanceMatrix!W25+'Map and Results'!$G$43-'Map and Results'!$G43)*(TowerDistanceMatrix!W25-'Map and Results'!$G$43+'Map and Results'!$G43)*(TowerDistanceMatrix!W25+'Map and Results'!$G$43+'Map and Results'!$G43))))</f>
        <v>7853.981633974483</v>
      </c>
      <c r="X26" s="26">
        <f ca="1">IF(TowerDistanceMatrix!X25&lt;=ABS('Map and Results'!$G$44-'Map and Results'!$G43),MIN('Map and Results'!$H$44,'Map and Results'!$H43),IF(TowerDistanceMatrix!X25&gt;=('Map and Results'!$G43+'Map and Results'!$G$44),0,'Map and Results'!$G$44^2*ACOS((TowerDistanceMatrix!X25^2+'Map and Results'!$G$44^2-'Map and Results'!$G43^2)/(2*TowerDistanceMatrix!X25*'Map and Results'!$G$44))+'Map and Results'!$G43^2*ACOS((TowerDistanceMatrix!X25^2-'Map and Results'!$G$44^2+'Map and Results'!$G43^2)/(2*TowerDistanceMatrix!X25*'Map and Results'!$G43))-0.5*SQRT((-TowerDistanceMatrix!X25+'Map and Results'!$G$44+'Map and Results'!$G43)*(TowerDistanceMatrix!X25+'Map and Results'!$G$44-'Map and Results'!$G43)*(TowerDistanceMatrix!X25-'Map and Results'!$G$44+'Map and Results'!$G43)*(TowerDistanceMatrix!X25+'Map and Results'!$G$44+'Map and Results'!$G43))))</f>
        <v>0</v>
      </c>
      <c r="Y26" s="26">
        <f ca="1">IF(TowerDistanceMatrix!Y25&lt;=ABS('Map and Results'!$G$45-'Map and Results'!$G43),MIN('Map and Results'!$H$45,'Map and Results'!$H43),IF(TowerDistanceMatrix!Y25&gt;=('Map and Results'!$G43+'Map and Results'!$G$45),0,'Map and Results'!$G$45^2*ACOS((TowerDistanceMatrix!Y25^2+'Map and Results'!$G$45^2-'Map and Results'!$G43^2)/(2*TowerDistanceMatrix!Y25*'Map and Results'!$G$45))+'Map and Results'!$G43^2*ACOS((TowerDistanceMatrix!Y25^2-'Map and Results'!$G$45^2+'Map and Results'!$G43^2)/(2*TowerDistanceMatrix!Y25*'Map and Results'!$G43))-0.5*SQRT((-TowerDistanceMatrix!Y25+'Map and Results'!$G$45+'Map and Results'!$G43)*(TowerDistanceMatrix!Y25+'Map and Results'!$G$45-'Map and Results'!$G43)*(TowerDistanceMatrix!Y25-'Map and Results'!$G$45+'Map and Results'!$G43)*(TowerDistanceMatrix!Y25+'Map and Results'!$G$45+'Map and Results'!$G43))))</f>
        <v>0</v>
      </c>
      <c r="Z26" s="26">
        <f ca="1">IF(TowerDistanceMatrix!Z25&lt;=ABS('Map and Results'!$G$46-'Map and Results'!$G43),MIN('Map and Results'!$H$46,'Map and Results'!$H43),IF(TowerDistanceMatrix!Z25&gt;=('Map and Results'!$G43+'Map and Results'!$G$46),0,'Map and Results'!$G$46^2*ACOS((TowerDistanceMatrix!Z25^2+'Map and Results'!$G$46^2-'Map and Results'!$G43^2)/(2*TowerDistanceMatrix!Z25*'Map and Results'!$G$46))+'Map and Results'!$G43^2*ACOS((TowerDistanceMatrix!Z25^2-'Map and Results'!$G$46^2+'Map and Results'!$G43^2)/(2*TowerDistanceMatrix!Z25*'Map and Results'!$G43))-0.5*SQRT((-TowerDistanceMatrix!Z25+'Map and Results'!$G$46+'Map and Results'!$G43)*(TowerDistanceMatrix!Z25+'Map and Results'!$G$46-'Map and Results'!$G43)*(TowerDistanceMatrix!Z25-'Map and Results'!$G$46+'Map and Results'!$G43)*(TowerDistanceMatrix!Z25+'Map and Results'!$G$46+'Map and Results'!$G43))))</f>
        <v>0</v>
      </c>
      <c r="AA26" s="26">
        <f ca="1">IF(TowerDistanceMatrix!AA25&lt;=ABS('Map and Results'!$G$47-'Map and Results'!$G43),MIN('Map and Results'!$H$47,'Map and Results'!$H43),IF(TowerDistanceMatrix!AA25&gt;=('Map and Results'!$G43+'Map and Results'!$G$47),0,'Map and Results'!$G$47^2*ACOS((TowerDistanceMatrix!AA25^2+'Map and Results'!$G$47^2-'Map and Results'!$G43^2)/(2*TowerDistanceMatrix!AA25*'Map and Results'!$G$47))+'Map and Results'!$G43^2*ACOS((TowerDistanceMatrix!AA25^2-'Map and Results'!$G$47^2+'Map and Results'!$G43^2)/(2*TowerDistanceMatrix!AA25*'Map and Results'!$G43))-0.5*SQRT((-TowerDistanceMatrix!AA25+'Map and Results'!$G$47+'Map and Results'!$G43)*(TowerDistanceMatrix!AA25+'Map and Results'!$G$47-'Map and Results'!$G43)*(TowerDistanceMatrix!AA25-'Map and Results'!$G$47+'Map and Results'!$G43)*(TowerDistanceMatrix!AA25+'Map and Results'!$G$47+'Map and Results'!$G43))))</f>
        <v>0</v>
      </c>
      <c r="AB26" s="26">
        <f ca="1">IF(TowerDistanceMatrix!AB25&lt;=ABS('Map and Results'!$G$48-'Map and Results'!$G43),MIN('Map and Results'!$H$48,'Map and Results'!$H43),IF(TowerDistanceMatrix!AB25&gt;=('Map and Results'!$G43+'Map and Results'!$G$48),0,'Map and Results'!$G$48^2*ACOS((TowerDistanceMatrix!AB25^2+'Map and Results'!$G$48^2-'Map and Results'!$G43^2)/(2*TowerDistanceMatrix!AB25*'Map and Results'!$G$48))+'Map and Results'!$G43^2*ACOS((TowerDistanceMatrix!AB25^2-'Map and Results'!$G$48^2+'Map and Results'!$G43^2)/(2*TowerDistanceMatrix!AB25*'Map and Results'!$G43))-0.5*SQRT((-TowerDistanceMatrix!AB25+'Map and Results'!$G$48+'Map and Results'!$G43)*(TowerDistanceMatrix!AB25+'Map and Results'!$G$48-'Map and Results'!$G43)*(TowerDistanceMatrix!AB25-'Map and Results'!$G$48+'Map and Results'!$G43)*(TowerDistanceMatrix!AB25+'Map and Results'!$G$48+'Map and Results'!$G43))))</f>
        <v>0</v>
      </c>
      <c r="AC26" s="26">
        <f ca="1">IF(TowerDistanceMatrix!AC25&lt;=ABS('Map and Results'!$G$49-'Map and Results'!$G43),MIN('Map and Results'!$H$49,'Map and Results'!$H43),IF(TowerDistanceMatrix!AC25&gt;=('Map and Results'!$G43+'Map and Results'!$G$49),0,'Map and Results'!$G$49^2*ACOS((TowerDistanceMatrix!AC25^2+'Map and Results'!$G$49^2-'Map and Results'!$G43^2)/(2*TowerDistanceMatrix!AC25*'Map and Results'!$G$49))+'Map and Results'!$G43^2*ACOS((TowerDistanceMatrix!AC25^2-'Map and Results'!$G$49^2+'Map and Results'!$G43^2)/(2*TowerDistanceMatrix!AC25*'Map and Results'!$G43))-0.5*SQRT((-TowerDistanceMatrix!AC25+'Map and Results'!$G$49+'Map and Results'!$G43)*(TowerDistanceMatrix!AC25+'Map and Results'!$G$49-'Map and Results'!$G43)*(TowerDistanceMatrix!AC25-'Map and Results'!$G$49+'Map and Results'!$G43)*(TowerDistanceMatrix!AC25+'Map and Results'!$G$49+'Map and Results'!$G43))))</f>
        <v>0</v>
      </c>
      <c r="AD26" s="26">
        <f ca="1">IF(TowerDistanceMatrix!AD25&lt;=ABS('Map and Results'!$G$50-'Map and Results'!$G43),MIN('Map and Results'!$H$50,'Map and Results'!$H43),IF(TowerDistanceMatrix!AD25&gt;=('Map and Results'!$G43+'Map and Results'!$G$50),0,'Map and Results'!$G$50^2*ACOS((TowerDistanceMatrix!AD25^2+'Map and Results'!$G$50^2-'Map and Results'!$G43^2)/(2*TowerDistanceMatrix!AD25*'Map and Results'!$G$50))+'Map and Results'!$G43^2*ACOS((TowerDistanceMatrix!AD25^2-'Map and Results'!$G$50^2+'Map and Results'!$G43^2)/(2*TowerDistanceMatrix!AD25*'Map and Results'!$G43))-0.5*SQRT((-TowerDistanceMatrix!AD25+'Map and Results'!$G$50+'Map and Results'!$G43)*(TowerDistanceMatrix!AD25+'Map and Results'!$G$50-'Map and Results'!$G43)*(TowerDistanceMatrix!AD25-'Map and Results'!$G$50+'Map and Results'!$G43)*(TowerDistanceMatrix!AD25+'Map and Results'!$G$50+'Map and Results'!$G43))))</f>
        <v>0</v>
      </c>
      <c r="AE26" s="26">
        <f ca="1">IF(TowerDistanceMatrix!AE25&lt;=ABS('Map and Results'!$G$51-'Map and Results'!$G43),MIN('Map and Results'!$H$51,'Map and Results'!$H43),IF(TowerDistanceMatrix!AE25&gt;=('Map and Results'!$G43+'Map and Results'!$G$51),0,'Map and Results'!$G$51^2*ACOS((TowerDistanceMatrix!AE25^2+'Map and Results'!$G$51^2-'Map and Results'!$G43^2)/(2*TowerDistanceMatrix!AE25*'Map and Results'!$G$51))+'Map and Results'!$G43^2*ACOS((TowerDistanceMatrix!AE25^2-'Map and Results'!$G$51^2+'Map and Results'!$G43^2)/(2*TowerDistanceMatrix!AE25*'Map and Results'!$G43))-0.5*SQRT((-TowerDistanceMatrix!AE25+'Map and Results'!$G$51+'Map and Results'!$G43)*(TowerDistanceMatrix!AE25+'Map and Results'!$G$51-'Map and Results'!$G43)*(TowerDistanceMatrix!AE25-'Map and Results'!$G$51+'Map and Results'!$G43)*(TowerDistanceMatrix!AE25+'Map and Results'!$G$51+'Map and Results'!$G43))))</f>
        <v>0</v>
      </c>
      <c r="AF26" s="26">
        <f ca="1">IF(TowerDistanceMatrix!AF25&lt;=ABS('Map and Results'!$G$52-'Map and Results'!$G43),MIN('Map and Results'!$H$52,'Map and Results'!$H43),IF(TowerDistanceMatrix!AF25&gt;=('Map and Results'!$G43+'Map and Results'!$G$52),0,'Map and Results'!$G$52^2*ACOS((TowerDistanceMatrix!AF25^2+'Map and Results'!$G$52^2-'Map and Results'!$G43^2)/(2*TowerDistanceMatrix!AF25*'Map and Results'!$G$52))+'Map and Results'!$G43^2*ACOS((TowerDistanceMatrix!AF25^2-'Map and Results'!$G$52^2+'Map and Results'!$G43^2)/(2*TowerDistanceMatrix!AF25*'Map and Results'!$G43))-0.5*SQRT((-TowerDistanceMatrix!AF25+'Map and Results'!$G$52+'Map and Results'!$G43)*(TowerDistanceMatrix!AF25+'Map and Results'!$G$52-'Map and Results'!$G43)*(TowerDistanceMatrix!AF25-'Map and Results'!$G$52+'Map and Results'!$G43)*(TowerDistanceMatrix!AF25+'Map and Results'!$G$52+'Map and Results'!$G43))))</f>
        <v>0</v>
      </c>
      <c r="AG26" s="26">
        <f ca="1">IF(TowerDistanceMatrix!AG25&lt;=ABS('Map and Results'!$G$53-'Map and Results'!$G43),MIN('Map and Results'!$H$53,'Map and Results'!$H43),IF(TowerDistanceMatrix!AG25&gt;=('Map and Results'!$G43+'Map and Results'!$G$53),0,'Map and Results'!$G$53^2*ACOS((TowerDistanceMatrix!AG25^2+'Map and Results'!$G$53^2-'Map and Results'!$G43^2)/(2*TowerDistanceMatrix!AG25*'Map and Results'!$G$53))+'Map and Results'!$G43^2*ACOS((TowerDistanceMatrix!AG25^2-'Map and Results'!$G$53^2+'Map and Results'!$G43^2)/(2*TowerDistanceMatrix!AG25*'Map and Results'!$G43))-0.5*SQRT((-TowerDistanceMatrix!AG25+'Map and Results'!$G$53+'Map and Results'!$G43)*(TowerDistanceMatrix!AG25+'Map and Results'!$G$53-'Map and Results'!$G43)*(TowerDistanceMatrix!AG25-'Map and Results'!$G$53+'Map and Results'!$G43)*(TowerDistanceMatrix!AG25+'Map and Results'!$G$53+'Map and Results'!$G43))))</f>
        <v>0</v>
      </c>
      <c r="AH26" s="26">
        <f ca="1">IF(TowerDistanceMatrix!AH25&lt;=ABS('Map and Results'!$G$54-'Map and Results'!$G43),MIN('Map and Results'!$H$54,'Map and Results'!$H43),IF(TowerDistanceMatrix!AH25&gt;=('Map and Results'!$G43+'Map and Results'!$G$54),0,'Map and Results'!$G$54^2*ACOS((TowerDistanceMatrix!AH25^2+'Map and Results'!$G$54^2-'Map and Results'!$G43^2)/(2*TowerDistanceMatrix!AH25*'Map and Results'!$G$54))+'Map and Results'!$G43^2*ACOS((TowerDistanceMatrix!AH25^2-'Map and Results'!$G$54^2+'Map and Results'!$G43^2)/(2*TowerDistanceMatrix!AH25*'Map and Results'!$G43))-0.5*SQRT((-TowerDistanceMatrix!AH25+'Map and Results'!$G$54+'Map and Results'!$G43)*(TowerDistanceMatrix!AH25+'Map and Results'!$G$54-'Map and Results'!$G43)*(TowerDistanceMatrix!AH25-'Map and Results'!$G$54+'Map and Results'!$G43)*(TowerDistanceMatrix!AH25+'Map and Results'!$G$54+'Map and Results'!$G43))))</f>
        <v>0</v>
      </c>
      <c r="AI26" s="26">
        <f ca="1">IF(TowerDistanceMatrix!AI25&lt;=ABS('Map and Results'!$G$55-'Map and Results'!$G43),MIN('Map and Results'!$H$55,'Map and Results'!$H43),IF(TowerDistanceMatrix!AI25&gt;=('Map and Results'!$G43+'Map and Results'!$G$55),0,'Map and Results'!$G$55^2*ACOS((TowerDistanceMatrix!AI25^2+'Map and Results'!$G$55^2-'Map and Results'!$G43^2)/(2*TowerDistanceMatrix!AI25*'Map and Results'!$G$55))+'Map and Results'!$G43^2*ACOS((TowerDistanceMatrix!AI25^2-'Map and Results'!$G$55^2+'Map and Results'!$G43^2)/(2*TowerDistanceMatrix!AI25*'Map and Results'!$G43))-0.5*SQRT((-TowerDistanceMatrix!AI25+'Map and Results'!$G$55+'Map and Results'!$G43)*(TowerDistanceMatrix!AI25+'Map and Results'!$G$55-'Map and Results'!$G43)*(TowerDistanceMatrix!AI25-'Map and Results'!$G$55+'Map and Results'!$G43)*(TowerDistanceMatrix!AI25+'Map and Results'!$G$55+'Map and Results'!$G43))))</f>
        <v>0</v>
      </c>
      <c r="AJ26" s="26">
        <f ca="1">IF(TowerDistanceMatrix!AJ25&lt;=ABS('Map and Results'!$G$56-'Map and Results'!$G43),MIN('Map and Results'!$H$56,'Map and Results'!$H43),IF(TowerDistanceMatrix!AJ25&gt;=('Map and Results'!$G43+'Map and Results'!$G$56),0,'Map and Results'!$G$56^2*ACOS((TowerDistanceMatrix!AJ25^2+'Map and Results'!$G$56^2-'Map and Results'!$G43^2)/(2*TowerDistanceMatrix!AJ25*'Map and Results'!$G$56))+'Map and Results'!$G43^2*ACOS((TowerDistanceMatrix!AJ25^2-'Map and Results'!$G$56^2+'Map and Results'!$G43^2)/(2*TowerDistanceMatrix!AJ25*'Map and Results'!$G43))-0.5*SQRT((-TowerDistanceMatrix!AJ25+'Map and Results'!$G$56+'Map and Results'!$G43)*(TowerDistanceMatrix!AJ25+'Map and Results'!$G$56-'Map and Results'!$G43)*(TowerDistanceMatrix!AJ25-'Map and Results'!$G$56+'Map and Results'!$G43)*(TowerDistanceMatrix!AJ25+'Map and Results'!$G$56+'Map and Results'!$G43))))</f>
        <v>0</v>
      </c>
      <c r="AK26" s="26">
        <f ca="1">IF(TowerDistanceMatrix!AK25&lt;=ABS('Map and Results'!$G$57-'Map and Results'!$G43),MIN('Map and Results'!$H$57,'Map and Results'!$H43),IF(TowerDistanceMatrix!AK25&gt;=('Map and Results'!$G43+'Map and Results'!$G$57),0,'Map and Results'!$G$57^2*ACOS((TowerDistanceMatrix!AK25^2+'Map and Results'!$G$57^2-'Map and Results'!$G43^2)/(2*TowerDistanceMatrix!AK25*'Map and Results'!$G$57))+'Map and Results'!$G43^2*ACOS((TowerDistanceMatrix!AK25^2-'Map and Results'!$G$57^2+'Map and Results'!$G43^2)/(2*TowerDistanceMatrix!AK25*'Map and Results'!$G43))-0.5*SQRT((-TowerDistanceMatrix!AK25+'Map and Results'!$G$57+'Map and Results'!$G43)*(TowerDistanceMatrix!AK25+'Map and Results'!$G$57-'Map and Results'!$G43)*(TowerDistanceMatrix!AK25-'Map and Results'!$G$57+'Map and Results'!$G43)*(TowerDistanceMatrix!AK25+'Map and Results'!$G$57+'Map and Results'!$G43))))</f>
        <v>0</v>
      </c>
      <c r="AL26" s="26">
        <f ca="1">IF(TowerDistanceMatrix!AL25&lt;=ABS('Map and Results'!$G$58-'Map and Results'!$G43),MIN('Map and Results'!$H$58,'Map and Results'!$H43),IF(TowerDistanceMatrix!AL25&gt;=('Map and Results'!$G43+'Map and Results'!$G$58),0,'Map and Results'!$G$58^2*ACOS((TowerDistanceMatrix!AL25^2+'Map and Results'!$G$58^2-'Map and Results'!$G43^2)/(2*TowerDistanceMatrix!AL25*'Map and Results'!$G$58))+'Map and Results'!$G43^2*ACOS((TowerDistanceMatrix!AL25^2-'Map and Results'!$G$58^2+'Map and Results'!$G43^2)/(2*TowerDistanceMatrix!AL25*'Map and Results'!$G43))-0.5*SQRT((-TowerDistanceMatrix!AL25+'Map and Results'!$G$58+'Map and Results'!$G43)*(TowerDistanceMatrix!AL25+'Map and Results'!$G$58-'Map and Results'!$G43)*(TowerDistanceMatrix!AL25-'Map and Results'!$G$58+'Map and Results'!$G43)*(TowerDistanceMatrix!AL25+'Map and Results'!$G$58+'Map and Results'!$G43))))</f>
        <v>0</v>
      </c>
      <c r="AM26" s="26">
        <f ca="1">IF(TowerDistanceMatrix!AM25&lt;=ABS('Map and Results'!$G$59-'Map and Results'!$G43),MIN('Map and Results'!$H$59,'Map and Results'!$H43),IF(TowerDistanceMatrix!AM25&gt;=('Map and Results'!$G43+'Map and Results'!$G$59),0,'Map and Results'!$G$59^2*ACOS((TowerDistanceMatrix!AM25^2+'Map and Results'!$G$59^2-'Map and Results'!$G43^2)/(2*TowerDistanceMatrix!AM25*'Map and Results'!$G$59))+'Map and Results'!$G43^2*ACOS((TowerDistanceMatrix!AM25^2-'Map and Results'!$G$59^2+'Map and Results'!$G43^2)/(2*TowerDistanceMatrix!AM25*'Map and Results'!$G43))-0.5*SQRT((-TowerDistanceMatrix!AM25+'Map and Results'!$G$59+'Map and Results'!$G43)*(TowerDistanceMatrix!AM25+'Map and Results'!$G$59-'Map and Results'!$G43)*(TowerDistanceMatrix!AM25-'Map and Results'!$G$59+'Map and Results'!$G43)*(TowerDistanceMatrix!AM25+'Map and Results'!$G$59+'Map and Results'!$G43))))</f>
        <v>0</v>
      </c>
      <c r="AN26" s="26">
        <f ca="1">IF(TowerDistanceMatrix!AN25&lt;=ABS('Map and Results'!$G$60-'Map and Results'!$G43),MIN('Map and Results'!$H$60,'Map and Results'!$H43),IF(TowerDistanceMatrix!AN25&gt;=('Map and Results'!$G43+'Map and Results'!$G$60),0,'Map and Results'!$G$60^2*ACOS((TowerDistanceMatrix!AN25^2+'Map and Results'!$G$60^2-'Map and Results'!$G43^2)/(2*TowerDistanceMatrix!AN25*'Map and Results'!$G$60))+'Map and Results'!$G43^2*ACOS((TowerDistanceMatrix!AN25^2-'Map and Results'!$G$60^2+'Map and Results'!$G43^2)/(2*TowerDistanceMatrix!AN25*'Map and Results'!$G43))-0.5*SQRT((-TowerDistanceMatrix!AN25+'Map and Results'!$G$60+'Map and Results'!$G43)*(TowerDistanceMatrix!AN25+'Map and Results'!$G$60-'Map and Results'!$G43)*(TowerDistanceMatrix!AN25-'Map and Results'!$G$60+'Map and Results'!$G43)*(TowerDistanceMatrix!AN25+'Map and Results'!$G$60+'Map and Results'!$G43))))</f>
        <v>0</v>
      </c>
      <c r="AO26" s="26">
        <f ca="1">IF(TowerDistanceMatrix!AO25&lt;=ABS('Map and Results'!$G$61-'Map and Results'!$G43),MIN('Map and Results'!$H$61,'Map and Results'!$H43),IF(TowerDistanceMatrix!AO25&gt;=('Map and Results'!$G43+'Map and Results'!$G$61),0,'Map and Results'!$G$61^2*ACOS((TowerDistanceMatrix!AO25^2+'Map and Results'!$G$61^2-'Map and Results'!$G43^2)/(2*TowerDistanceMatrix!AO25*'Map and Results'!$G$61))+'Map and Results'!$G43^2*ACOS((TowerDistanceMatrix!AO25^2-'Map and Results'!$G$61^2+'Map and Results'!$G43^2)/(2*TowerDistanceMatrix!AO25*'Map and Results'!$G43))-0.5*SQRT((-TowerDistanceMatrix!AO25+'Map and Results'!$G$61+'Map and Results'!$G43)*(TowerDistanceMatrix!AO25+'Map and Results'!$G$61-'Map and Results'!$G43)*(TowerDistanceMatrix!AO25-'Map and Results'!$G$61+'Map and Results'!$G43)*(TowerDistanceMatrix!AO25+'Map and Results'!$G$61+'Map and Results'!$G43))))</f>
        <v>0</v>
      </c>
      <c r="AP26" s="26">
        <f ca="1">IF(TowerDistanceMatrix!AP25&lt;=ABS('Map and Results'!$G$62-'Map and Results'!$G43),MIN('Map and Results'!$H$62,'Map and Results'!$H43),IF(TowerDistanceMatrix!AP25&gt;=('Map and Results'!$G43+'Map and Results'!$G$62),0,'Map and Results'!$G$62^2*ACOS((TowerDistanceMatrix!AP25^2+'Map and Results'!$G$62^2-'Map and Results'!$G43^2)/(2*TowerDistanceMatrix!AP25*'Map and Results'!$G$62))+'Map and Results'!$G43^2*ACOS((TowerDistanceMatrix!AP25^2-'Map and Results'!$G$62^2+'Map and Results'!$G43^2)/(2*TowerDistanceMatrix!AP25*'Map and Results'!$G43))-0.5*SQRT((-TowerDistanceMatrix!AP25+'Map and Results'!$G$62+'Map and Results'!$G43)*(TowerDistanceMatrix!AP25+'Map and Results'!$G$62-'Map and Results'!$G43)*(TowerDistanceMatrix!AP25-'Map and Results'!$G$62+'Map and Results'!$G43)*(TowerDistanceMatrix!AP25+'Map and Results'!$G$62+'Map and Results'!$G43))))</f>
        <v>0</v>
      </c>
      <c r="AQ26" s="26">
        <f ca="1">IF(TowerDistanceMatrix!AQ25&lt;=ABS('Map and Results'!$G$63-'Map and Results'!$G43),MIN('Map and Results'!$H$63,'Map and Results'!$H43),IF(TowerDistanceMatrix!AQ25&gt;=('Map and Results'!$G43+'Map and Results'!$G$63),0,'Map and Results'!$G$63^2*ACOS((TowerDistanceMatrix!AQ25^2+'Map and Results'!$G$63^2-'Map and Results'!$G43^2)/(2*TowerDistanceMatrix!AQ25*'Map and Results'!$G$63))+'Map and Results'!$G43^2*ACOS((TowerDistanceMatrix!AQ25^2-'Map and Results'!$G$63^2+'Map and Results'!$G43^2)/(2*TowerDistanceMatrix!AQ25*'Map and Results'!$G43))-0.5*SQRT((-TowerDistanceMatrix!AQ25+'Map and Results'!$G$63+'Map and Results'!$G43)*(TowerDistanceMatrix!AQ25+'Map and Results'!$G$63-'Map and Results'!$G43)*(TowerDistanceMatrix!AQ25-'Map and Results'!$G$63+'Map and Results'!$G43)*(TowerDistanceMatrix!AQ25+'Map and Results'!$G$63+'Map and Results'!$G43))))</f>
        <v>0</v>
      </c>
      <c r="AR26" s="26">
        <f ca="1">IF(TowerDistanceMatrix!AR25&lt;=ABS('Map and Results'!$G$64-'Map and Results'!$G43),MIN('Map and Results'!$H$64,'Map and Results'!$H43),IF(TowerDistanceMatrix!AR25&gt;=('Map and Results'!$G43+'Map and Results'!$G$64),0,'Map and Results'!$G$64^2*ACOS((TowerDistanceMatrix!AR25^2+'Map and Results'!$G$64^2-'Map and Results'!$G43^2)/(2*TowerDistanceMatrix!AR25*'Map and Results'!$G$64))+'Map and Results'!$G43^2*ACOS((TowerDistanceMatrix!AR25^2-'Map and Results'!$G$64^2+'Map and Results'!$G43^2)/(2*TowerDistanceMatrix!AR25*'Map and Results'!$G43))-0.5*SQRT((-TowerDistanceMatrix!AR25+'Map and Results'!$G$64+'Map and Results'!$G43)*(TowerDistanceMatrix!AR25+'Map and Results'!$G$64-'Map and Results'!$G43)*(TowerDistanceMatrix!AR25-'Map and Results'!$G$64+'Map and Results'!$G43)*(TowerDistanceMatrix!AR25+'Map and Results'!$G$64+'Map and Results'!$G43))))</f>
        <v>0</v>
      </c>
      <c r="AS26" s="26">
        <f ca="1">IF(TowerDistanceMatrix!AS25&lt;=ABS('Map and Results'!$G$65-'Map and Results'!$G43),MIN('Map and Results'!$H$65,'Map and Results'!$H43),IF(TowerDistanceMatrix!AS25&gt;=('Map and Results'!$G43+'Map and Results'!$G$65),0,'Map and Results'!$G$65^2*ACOS((TowerDistanceMatrix!AS25^2+'Map and Results'!$G$65^2-'Map and Results'!$G43^2)/(2*TowerDistanceMatrix!AS25*'Map and Results'!$G$65))+'Map and Results'!$G43^2*ACOS((TowerDistanceMatrix!AS25^2-'Map and Results'!$G$65^2+'Map and Results'!$G43^2)/(2*TowerDistanceMatrix!AS25*'Map and Results'!$G43))-0.5*SQRT((-TowerDistanceMatrix!AS25+'Map and Results'!$G$65+'Map and Results'!$G43)*(TowerDistanceMatrix!AS25+'Map and Results'!$G$65-'Map and Results'!$G43)*(TowerDistanceMatrix!AS25-'Map and Results'!$G$65+'Map and Results'!$G43)*(TowerDistanceMatrix!AS25+'Map and Results'!$G$65+'Map and Results'!$G43))))</f>
        <v>0</v>
      </c>
      <c r="AT26" s="26">
        <f ca="1">IF(TowerDistanceMatrix!AT25&lt;=ABS('Map and Results'!$G$66-'Map and Results'!$G43),MIN('Map and Results'!$H$66,'Map and Results'!$H43),IF(TowerDistanceMatrix!AT25&gt;=('Map and Results'!$G43+'Map and Results'!$G$66),0,'Map and Results'!$G$66^2*ACOS((TowerDistanceMatrix!AT25^2+'Map and Results'!$G$66^2-'Map and Results'!$G43^2)/(2*TowerDistanceMatrix!AT25*'Map and Results'!$G$66))+'Map and Results'!$G43^2*ACOS((TowerDistanceMatrix!AT25^2-'Map and Results'!$G$66^2+'Map and Results'!$G43^2)/(2*TowerDistanceMatrix!AT25*'Map and Results'!$G43))-0.5*SQRT((-TowerDistanceMatrix!AT25+'Map and Results'!$G$66+'Map and Results'!$G43)*(TowerDistanceMatrix!AT25+'Map and Results'!$G$66-'Map and Results'!$G43)*(TowerDistanceMatrix!AT25-'Map and Results'!$G$66+'Map and Results'!$G43)*(TowerDistanceMatrix!AT25+'Map and Results'!$G$66+'Map and Results'!$G43))))</f>
        <v>0</v>
      </c>
      <c r="AU26" s="26">
        <f ca="1">IF(TowerDistanceMatrix!AU25&lt;=ABS('Map and Results'!$G$67-'Map and Results'!$G43),MIN('Map and Results'!$H$67,'Map and Results'!$H43),IF(TowerDistanceMatrix!AU25&gt;=('Map and Results'!$G43+'Map and Results'!$G$67),0,'Map and Results'!$G$67^2*ACOS((TowerDistanceMatrix!AU25^2+'Map and Results'!$G$67^2-'Map and Results'!$G43^2)/(2*TowerDistanceMatrix!AU25*'Map and Results'!$G$67))+'Map and Results'!$G43^2*ACOS((TowerDistanceMatrix!AU25^2-'Map and Results'!$G$67^2+'Map and Results'!$G43^2)/(2*TowerDistanceMatrix!AU25*'Map and Results'!$G43))-0.5*SQRT((-TowerDistanceMatrix!AU25+'Map and Results'!$G$67+'Map and Results'!$G43)*(TowerDistanceMatrix!AU25+'Map and Results'!$G$67-'Map and Results'!$G43)*(TowerDistanceMatrix!AU25-'Map and Results'!$G$67+'Map and Results'!$G43)*(TowerDistanceMatrix!AU25+'Map and Results'!$G$67+'Map and Results'!$G43))))</f>
        <v>0</v>
      </c>
      <c r="AV26" s="26">
        <f ca="1">IF(TowerDistanceMatrix!AV25&lt;=ABS('Map and Results'!$G$68-'Map and Results'!$G43),MIN('Map and Results'!$H$68,'Map and Results'!$H43),IF(TowerDistanceMatrix!AV25&gt;=('Map and Results'!$G43+'Map and Results'!$G$68),0,'Map and Results'!$G$68^2*ACOS((TowerDistanceMatrix!AV25^2+'Map and Results'!$G$68^2-'Map and Results'!$G43^2)/(2*TowerDistanceMatrix!AV25*'Map and Results'!$G$68))+'Map and Results'!$G43^2*ACOS((TowerDistanceMatrix!AV25^2-'Map and Results'!$G$68^2+'Map and Results'!$G43^2)/(2*TowerDistanceMatrix!AV25*'Map and Results'!$G43))-0.5*SQRT((-TowerDistanceMatrix!AV25+'Map and Results'!$G$68+'Map and Results'!$G43)*(TowerDistanceMatrix!AV25+'Map and Results'!$G$68-'Map and Results'!$G43)*(TowerDistanceMatrix!AV25-'Map and Results'!$G$68+'Map and Results'!$G43)*(TowerDistanceMatrix!AV25+'Map and Results'!$G$68+'Map and Results'!$G43))))</f>
        <v>0</v>
      </c>
      <c r="AW26" s="26">
        <f ca="1">IF(TowerDistanceMatrix!AW25&lt;=ABS('Map and Results'!$G$69-'Map and Results'!$G43),MIN('Map and Results'!$H$69,'Map and Results'!$H43),IF(TowerDistanceMatrix!AW25&gt;=('Map and Results'!$G43+'Map and Results'!$G$69),0,'Map and Results'!$G$69^2*ACOS((TowerDistanceMatrix!AW25^2+'Map and Results'!$G$69^2-'Map and Results'!$G43^2)/(2*TowerDistanceMatrix!AW25*'Map and Results'!$G$69))+'Map and Results'!$G43^2*ACOS((TowerDistanceMatrix!AW25^2-'Map and Results'!$G$69^2+'Map and Results'!$G43^2)/(2*TowerDistanceMatrix!AW25*'Map and Results'!$G43))-0.5*SQRT((-TowerDistanceMatrix!AW25+'Map and Results'!$G$69+'Map and Results'!$G43)*(TowerDistanceMatrix!AW25+'Map and Results'!$G$69-'Map and Results'!$G43)*(TowerDistanceMatrix!AW25-'Map and Results'!$G$69+'Map and Results'!$G43)*(TowerDistanceMatrix!AW25+'Map and Results'!$G$69+'Map and Results'!$G43))))</f>
        <v>0</v>
      </c>
      <c r="AX26" s="26">
        <f ca="1">IF(TowerDistanceMatrix!AX25&lt;=ABS('Map and Results'!$G$70-'Map and Results'!$G43),MIN('Map and Results'!$H$70,'Map and Results'!$H43),IF(TowerDistanceMatrix!AX25&gt;=('Map and Results'!$G43+'Map and Results'!$G$70),0,'Map and Results'!$G$70^2*ACOS((TowerDistanceMatrix!AX25^2+'Map and Results'!$G$70^2-'Map and Results'!$G43^2)/(2*TowerDistanceMatrix!AX25*'Map and Results'!$G$70))+'Map and Results'!$G43^2*ACOS((TowerDistanceMatrix!AX25^2-'Map and Results'!$G$70^2+'Map and Results'!$G43^2)/(2*TowerDistanceMatrix!AX25*'Map and Results'!$G43))-0.5*SQRT((-TowerDistanceMatrix!AX25+'Map and Results'!$G$70+'Map and Results'!$G43)*(TowerDistanceMatrix!AX25+'Map and Results'!$G$70-'Map and Results'!$G43)*(TowerDistanceMatrix!AX25-'Map and Results'!$G$70+'Map and Results'!$G43)*(TowerDistanceMatrix!AX25+'Map and Results'!$G$70+'Map and Results'!$G43))))</f>
        <v>0</v>
      </c>
      <c r="AY26" s="26">
        <f ca="1">IF(TowerDistanceMatrix!AY25&lt;=ABS('Map and Results'!$G$71-'Map and Results'!$G43),MIN('Map and Results'!$H$71,'Map and Results'!$H43),IF(TowerDistanceMatrix!AY25&gt;=('Map and Results'!$G43+'Map and Results'!$G$71),0,'Map and Results'!$G$71^2*ACOS((TowerDistanceMatrix!AY25^2+'Map and Results'!$G$71^2-'Map and Results'!$G43^2)/(2*TowerDistanceMatrix!AY25*'Map and Results'!$G$71))+'Map and Results'!$G43^2*ACOS((TowerDistanceMatrix!AY25^2-'Map and Results'!$G$71^2+'Map and Results'!$G43^2)/(2*TowerDistanceMatrix!AY25*'Map and Results'!$G43))-0.5*SQRT((-TowerDistanceMatrix!AY25+'Map and Results'!$G$71+'Map and Results'!$G43)*(TowerDistanceMatrix!AY25+'Map and Results'!$G$71-'Map and Results'!$G43)*(TowerDistanceMatrix!AY25-'Map and Results'!$G$71+'Map and Results'!$G43)*(TowerDistanceMatrix!AY25+'Map and Results'!$G$71+'Map and Results'!$G43))))</f>
        <v>0</v>
      </c>
      <c r="AZ26" s="26">
        <f ca="1">IF(TowerDistanceMatrix!AZ25&lt;=ABS('Map and Results'!$G$72-'Map and Results'!$G43),MIN('Map and Results'!$H$72,'Map and Results'!$H43),IF(TowerDistanceMatrix!AZ25&gt;=('Map and Results'!$G43+'Map and Results'!$G$72),0,'Map and Results'!$G$72^2*ACOS((TowerDistanceMatrix!AZ25^2+'Map and Results'!$G$72^2-'Map and Results'!$G43^2)/(2*TowerDistanceMatrix!AZ25*'Map and Results'!$G$72))+'Map and Results'!$G43^2*ACOS((TowerDistanceMatrix!AZ25^2-'Map and Results'!$G$72^2+'Map and Results'!$G43^2)/(2*TowerDistanceMatrix!AZ25*'Map and Results'!$G43))-0.5*SQRT((-TowerDistanceMatrix!AZ25+'Map and Results'!$G$72+'Map and Results'!$G43)*(TowerDistanceMatrix!AZ25+'Map and Results'!$G$72-'Map and Results'!$G43)*(TowerDistanceMatrix!AZ25-'Map and Results'!$G$72+'Map and Results'!$G43)*(TowerDistanceMatrix!AZ25+'Map and Results'!$G$72+'Map and Results'!$G43))))</f>
        <v>0</v>
      </c>
      <c r="BA26" s="26"/>
      <c r="BB26" s="26"/>
      <c r="BC26">
        <f ca="1">IF('Map and Results'!B43=0,0,SUM(C26:AZ26))-BE26</f>
        <v>681.46102858673476</v>
      </c>
      <c r="BD26">
        <v>21</v>
      </c>
      <c r="BE26">
        <f t="shared" ca="1" si="0"/>
        <v>7853.981633974483</v>
      </c>
      <c r="BG26">
        <f t="shared" ca="1" si="1"/>
        <v>78.539816339744831</v>
      </c>
      <c r="BH26">
        <f t="shared" ca="1" si="2"/>
        <v>1570.7963267948967</v>
      </c>
      <c r="BJ26">
        <f ca="1">IF('Map and Results'!B43=0,0,IF((SUM(C26:AZ26)-BE26)&gt;BH26,$BJ$3,0))</f>
        <v>0</v>
      </c>
    </row>
    <row r="27" spans="1:62" ht="15">
      <c r="B27" s="7">
        <v>22</v>
      </c>
      <c r="C27" s="4">
        <f ca="1">IF(TowerDistanceMatrix!C26&lt;=ABS('Map and Results'!$G$23-'Map and Results'!G44),MIN('Map and Results'!H44,'Map and Results'!H42),IF(TowerDistanceMatrix!C26&gt;=('Map and Results'!$G$23+'Map and Results'!G44),0,'Map and Results'!$G$23^2*ACOS((TowerDistanceMatrix!C26^2+'Map and Results'!$G$23^2-'Map and Results'!G44^2)/(2*TowerDistanceMatrix!C26*'Map and Results'!$G$23))+'Map and Results'!G44^2*ACOS((TowerDistanceMatrix!C26^2-'Map and Results'!$G$23^2+'Map and Results'!G44^2)/(2*TowerDistanceMatrix!C26*'Map and Results'!G44))-0.5*SQRT((-TowerDistanceMatrix!C26+'Map and Results'!$G$23+'Map and Results'!G44)*(TowerDistanceMatrix!C26+'Map and Results'!$G$23-'Map and Results'!G44)*(TowerDistanceMatrix!C26-'Map and Results'!$G$23+'Map and Results'!G44)*(TowerDistanceMatrix!C26+'Map and Results'!$G$23+'Map and Results'!G44))))</f>
        <v>0</v>
      </c>
      <c r="D27">
        <f ca="1">IF(TowerDistanceMatrix!D26&lt;=ABS('Map and Results'!$G$24-'Map and Results'!G44),MIN('Map and Results'!$H$24,'Map and Results'!H44),IF(TowerDistanceMatrix!D26&gt;=('Map and Results'!G44+'Map and Results'!$G$24),0,'Map and Results'!$G$24^2*ACOS((TowerDistanceMatrix!D26^2+'Map and Results'!$G$24^2-'Map and Results'!G44^2)/(2*TowerDistanceMatrix!D26*'Map and Results'!$G$24))+'Map and Results'!G44^2*ACOS((TowerDistanceMatrix!D26^2-'Map and Results'!$G$24^2+'Map and Results'!G44^2)/(2*TowerDistanceMatrix!D26*'Map and Results'!G44))-0.5*SQRT((-TowerDistanceMatrix!D26+'Map and Results'!$G$24+'Map and Results'!G44)*(TowerDistanceMatrix!D26+'Map and Results'!$G$24-'Map and Results'!G44)*(TowerDistanceMatrix!D26-'Map and Results'!$G$24+'Map and Results'!G44)*(TowerDistanceMatrix!D26+'Map and Results'!$G$24+'Map and Results'!G44))))</f>
        <v>0</v>
      </c>
      <c r="E27">
        <f ca="1">IF(TowerDistanceMatrix!E26&lt;=ABS('Map and Results'!$G$25-'Map and Results'!G44),MIN('Map and Results'!$H$25,'Map and Results'!H44),IF(TowerDistanceMatrix!E26&gt;=('Map and Results'!G44+'Map and Results'!$G$25),0,'Map and Results'!$G$25^2*ACOS((TowerDistanceMatrix!E26^2+'Map and Results'!$G$25^2-'Map and Results'!G44^2)/(2*TowerDistanceMatrix!E26*'Map and Results'!$G$25))+'Map and Results'!G44^2*ACOS((TowerDistanceMatrix!E26^2-'Map and Results'!$G$25^2+'Map and Results'!G44^2)/(2*TowerDistanceMatrix!E26*'Map and Results'!G44))-0.5*SQRT((-TowerDistanceMatrix!E26+'Map and Results'!$G$25+'Map and Results'!G44)*(TowerDistanceMatrix!E26+'Map and Results'!$G$25-'Map and Results'!G44)*(TowerDistanceMatrix!E26-'Map and Results'!$G$25+'Map and Results'!G44)*(TowerDistanceMatrix!E26+'Map and Results'!$G$25+'Map and Results'!G44))))</f>
        <v>0</v>
      </c>
      <c r="F27">
        <f ca="1">IF(TowerDistanceMatrix!F26&lt;=ABS('Map and Results'!$G$26-'Map and Results'!$G44),MIN('Map and Results'!$H$26,'Map and Results'!$H44),IF(TowerDistanceMatrix!F26&gt;=('Map and Results'!$G44+'Map and Results'!$G$26),0,'Map and Results'!$G$26^2*ACOS((TowerDistanceMatrix!F26^2+'Map and Results'!$G$26^2-'Map and Results'!$G44^2)/(2*TowerDistanceMatrix!F26*'Map and Results'!$G$26))+'Map and Results'!$G44^2*ACOS((TowerDistanceMatrix!F26^2-'Map and Results'!$G$26^2+'Map and Results'!$G44^2)/(2*TowerDistanceMatrix!F26*'Map and Results'!$G44))-0.5*SQRT((-TowerDistanceMatrix!F26+'Map and Results'!$G$26+'Map and Results'!$G44)*(TowerDistanceMatrix!F26+'Map and Results'!$G$26-'Map and Results'!$G44)*(TowerDistanceMatrix!F26-'Map and Results'!$G$26+'Map and Results'!$G44)*(TowerDistanceMatrix!F26+'Map and Results'!$G$26+'Map and Results'!$G44))))</f>
        <v>0</v>
      </c>
      <c r="G27" s="26">
        <f ca="1">IF(TowerDistanceMatrix!G26&lt;=ABS('Map and Results'!$G$27-'Map and Results'!$G44),MIN('Map and Results'!$H$27,'Map and Results'!$H44),IF(TowerDistanceMatrix!G26&gt;=('Map and Results'!$G44+'Map and Results'!$G$27),0,'Map and Results'!$G$27^2*ACOS((TowerDistanceMatrix!G26^2+'Map and Results'!$G$27^2-'Map and Results'!$G44^2)/(2*TowerDistanceMatrix!G26*'Map and Results'!$G$27))+'Map and Results'!$G44^2*ACOS((TowerDistanceMatrix!G26^2-'Map and Results'!$G$27^2+'Map and Results'!$G44^2)/(2*TowerDistanceMatrix!G26*'Map and Results'!$G44))-0.5*SQRT((-TowerDistanceMatrix!G26+'Map and Results'!$G$27+'Map and Results'!$G44)*(TowerDistanceMatrix!G26+'Map and Results'!$G$27-'Map and Results'!$G44)*(TowerDistanceMatrix!G26-'Map and Results'!$G$27+'Map and Results'!$G44)*(TowerDistanceMatrix!G26+'Map and Results'!$G$27+'Map and Results'!$G44))))</f>
        <v>0</v>
      </c>
      <c r="H27" s="26">
        <f ca="1">IF(TowerDistanceMatrix!H26&lt;=ABS('Map and Results'!$G$28-'Map and Results'!$G44),MIN('Map and Results'!$H$28,'Map and Results'!$H44),IF(TowerDistanceMatrix!H26&gt;=('Map and Results'!$G44+'Map and Results'!$G$28),0,'Map and Results'!$G$28^2*ACOS((TowerDistanceMatrix!H26^2+'Map and Results'!$G$28^2-'Map and Results'!$G44^2)/(2*TowerDistanceMatrix!H26*'Map and Results'!$G$28))+'Map and Results'!$G44^2*ACOS((TowerDistanceMatrix!H26^2-'Map and Results'!$G$28^2+'Map and Results'!$G44^2)/(2*TowerDistanceMatrix!H26*'Map and Results'!$G44))-0.5*SQRT((-TowerDistanceMatrix!H26+'Map and Results'!$G$28+'Map and Results'!$G44)*(TowerDistanceMatrix!H26+'Map and Results'!$G$28-'Map and Results'!$G44)*(TowerDistanceMatrix!H26-'Map and Results'!$G$28+'Map and Results'!$G44)*(TowerDistanceMatrix!H26+'Map and Results'!$G$28+'Map and Results'!$G44))))</f>
        <v>1184.954574398472</v>
      </c>
      <c r="I27">
        <f ca="1">IF(TowerDistanceMatrix!I26&lt;=ABS('Map and Results'!$G$29-'Map and Results'!$G44),MIN('Map and Results'!$H$29,'Map and Results'!$H44),IF(TowerDistanceMatrix!I26&gt;=('Map and Results'!$G44+'Map and Results'!$G$29),0,'Map and Results'!$G$29^2*ACOS((TowerDistanceMatrix!I26^2+'Map and Results'!$G$29^2-'Map and Results'!$G44^2)/(2*TowerDistanceMatrix!I26*'Map and Results'!$G$29))+'Map and Results'!$G44^2*ACOS((TowerDistanceMatrix!I26^2-'Map and Results'!$G$29^2+'Map and Results'!$G44^2)/(2*TowerDistanceMatrix!I26*'Map and Results'!$G44))-0.5*SQRT((-TowerDistanceMatrix!I26+'Map and Results'!$G$29+'Map and Results'!$G44)*(TowerDistanceMatrix!I26+'Map and Results'!$G$29-'Map and Results'!$G44)*(TowerDistanceMatrix!I26-'Map and Results'!$G$29+'Map and Results'!$G44)*(TowerDistanceMatrix!I26+'Map and Results'!$G$29+'Map and Results'!$G44))))</f>
        <v>0</v>
      </c>
      <c r="J27">
        <f ca="1">IF(TowerDistanceMatrix!J26&lt;=ABS('Map and Results'!$G$30-'Map and Results'!$G44),MIN('Map and Results'!$H$30,'Map and Results'!$H44),IF(TowerDistanceMatrix!J26&gt;=('Map and Results'!$G44+'Map and Results'!$G$30),0,'Map and Results'!$G$30^2*ACOS((TowerDistanceMatrix!J26^2+'Map and Results'!$G$30^2-'Map and Results'!$G44^2)/(2*TowerDistanceMatrix!J26*'Map and Results'!$G$30))+'Map and Results'!$G44^2*ACOS((TowerDistanceMatrix!J26^2-'Map and Results'!$G$30^2+'Map and Results'!$G44^2)/(2*TowerDistanceMatrix!J26*'Map and Results'!$G44))-0.5*SQRT((-TowerDistanceMatrix!J26+'Map and Results'!$G$30+'Map and Results'!$G44)*(TowerDistanceMatrix!J26+'Map and Results'!$G$30-'Map and Results'!$G44)*(TowerDistanceMatrix!J26-'Map and Results'!$G$30+'Map and Results'!$G44)*(TowerDistanceMatrix!J26+'Map and Results'!$G$30+'Map and Results'!$G44))))</f>
        <v>0</v>
      </c>
      <c r="K27" s="26">
        <f ca="1">IF(TowerDistanceMatrix!K26&lt;=ABS('Map and Results'!$G$31-'Map and Results'!$G44),MIN('Map and Results'!$H$31,'Map and Results'!$H44),IF(TowerDistanceMatrix!K26&gt;=('Map and Results'!$G44+'Map and Results'!$G$31),0,'Map and Results'!$G$31^2*ACOS((TowerDistanceMatrix!K26^2+'Map and Results'!$G$31^2-'Map and Results'!$G44^2)/(2*TowerDistanceMatrix!K26*'Map and Results'!$G$31))+'Map and Results'!$G44^2*ACOS((TowerDistanceMatrix!K26^2-'Map and Results'!$G$31^2+'Map and Results'!$G44^2)/(2*TowerDistanceMatrix!K26*'Map and Results'!$G44))-0.5*SQRT((-TowerDistanceMatrix!K26+'Map and Results'!$G$31+'Map and Results'!$G44)*(TowerDistanceMatrix!K26+'Map and Results'!$G$31-'Map and Results'!$G44)*(TowerDistanceMatrix!K26-'Map and Results'!$G$31+'Map and Results'!$G44)*(TowerDistanceMatrix!K26+'Map and Results'!$G$31+'Map and Results'!$G44))))</f>
        <v>341.75421465604961</v>
      </c>
      <c r="L27" s="26">
        <f ca="1">IF(TowerDistanceMatrix!L26&lt;=ABS('Map and Results'!$G$32-'Map and Results'!$G44),MIN('Map and Results'!$H$32,'Map and Results'!$H44),IF(TowerDistanceMatrix!L26&gt;=('Map and Results'!$G44+'Map and Results'!$G$32),0,'Map and Results'!$G$32^2*ACOS((TowerDistanceMatrix!L26^2+'Map and Results'!$G$32^2-'Map and Results'!$G44^2)/(2*TowerDistanceMatrix!L26*'Map and Results'!$G$32))+'Map and Results'!$G44^2*ACOS((TowerDistanceMatrix!L26^2-'Map and Results'!$G$32^2+'Map and Results'!$G44^2)/(2*TowerDistanceMatrix!L26*'Map and Results'!$G44))-0.5*SQRT((-TowerDistanceMatrix!L26+'Map and Results'!$G$32+'Map and Results'!$G44)*(TowerDistanceMatrix!L26+'Map and Results'!$G$32-'Map and Results'!$G44)*(TowerDistanceMatrix!L26-'Map and Results'!$G$32+'Map and Results'!$G44)*(TowerDistanceMatrix!L26+'Map and Results'!$G$32+'Map and Results'!$G44))))</f>
        <v>0</v>
      </c>
      <c r="M27" s="26">
        <f ca="1">IF(TowerDistanceMatrix!M26&lt;=ABS('Map and Results'!$G$33-'Map and Results'!$G44),MIN('Map and Results'!$H$33,'Map and Results'!$H44),IF(TowerDistanceMatrix!M26&gt;=('Map and Results'!$G44+'Map and Results'!$G$33),0,'Map and Results'!$G$33^2*ACOS((TowerDistanceMatrix!M26^2+'Map and Results'!$G$33^2-'Map and Results'!$G44^2)/(2*TowerDistanceMatrix!M26*'Map and Results'!$G$33))+'Map and Results'!$G44^2*ACOS((TowerDistanceMatrix!M26^2-'Map and Results'!$G$33^2+'Map and Results'!$G44^2)/(2*TowerDistanceMatrix!M26*'Map and Results'!$G44))-0.5*SQRT((-TowerDistanceMatrix!M26+'Map and Results'!$G$33+'Map and Results'!$G44)*(TowerDistanceMatrix!M26+'Map and Results'!$G$33-'Map and Results'!$G44)*(TowerDistanceMatrix!M26-'Map and Results'!$G$33+'Map and Results'!$G44)*(TowerDistanceMatrix!M26+'Map and Results'!$G$33+'Map and Results'!$G44))))</f>
        <v>0</v>
      </c>
      <c r="N27" s="26">
        <f ca="1">IF(TowerDistanceMatrix!N26&lt;=ABS('Map and Results'!$G$34-'Map and Results'!$G44),MIN('Map and Results'!$H$34,'Map and Results'!$H44),IF(TowerDistanceMatrix!N26&gt;=('Map and Results'!$G44+'Map and Results'!$G$34),0,'Map and Results'!$G$34^2*ACOS((TowerDistanceMatrix!N26^2+'Map and Results'!$G$34^2-'Map and Results'!$G44^2)/(2*TowerDistanceMatrix!N26*'Map and Results'!$G$34))+'Map and Results'!$G44^2*ACOS((TowerDistanceMatrix!N26^2-'Map and Results'!$G$34^2+'Map and Results'!$G44^2)/(2*TowerDistanceMatrix!N26*'Map and Results'!$G44))-0.5*SQRT((-TowerDistanceMatrix!N26+'Map and Results'!$G$34+'Map and Results'!$G44)*(TowerDistanceMatrix!N26+'Map and Results'!$G$34-'Map and Results'!$G44)*(TowerDistanceMatrix!N26-'Map and Results'!$G$34+'Map and Results'!$G44)*(TowerDistanceMatrix!N26+'Map and Results'!$G$34+'Map and Results'!$G44))))</f>
        <v>0</v>
      </c>
      <c r="O27" s="26">
        <f ca="1">IF(TowerDistanceMatrix!O26&lt;=ABS('Map and Results'!$G$35-'Map and Results'!$G44),MIN('Map and Results'!$H$35,'Map and Results'!$H44),IF(TowerDistanceMatrix!O26&gt;=('Map and Results'!$G44+'Map and Results'!$G$35),0,'Map and Results'!$G$35^2*ACOS((TowerDistanceMatrix!O26^2+'Map and Results'!$G$35^2-'Map and Results'!$G44^2)/(2*TowerDistanceMatrix!O26*'Map and Results'!$G$35))+'Map and Results'!$G44^2*ACOS((TowerDistanceMatrix!O26^2-'Map and Results'!$G$35^2+'Map and Results'!$G44^2)/(2*TowerDistanceMatrix!O26*'Map and Results'!$G44))-0.5*SQRT((-TowerDistanceMatrix!O26+'Map and Results'!$G$35+'Map and Results'!$G44)*(TowerDistanceMatrix!O26+'Map and Results'!$G$35-'Map and Results'!$G44)*(TowerDistanceMatrix!O26-'Map and Results'!$G$35+'Map and Results'!$G44)*(TowerDistanceMatrix!O26+'Map and Results'!$G$35+'Map and Results'!$G44))))</f>
        <v>0</v>
      </c>
      <c r="P27" s="26">
        <f ca="1">IF(TowerDistanceMatrix!P26&lt;=ABS('Map and Results'!$G$36-'Map and Results'!$G44),MIN('Map and Results'!$H$36,'Map and Results'!$H44),IF(TowerDistanceMatrix!P26&gt;=('Map and Results'!$G44+'Map and Results'!$G$36),0,'Map and Results'!$G$36^2*ACOS((TowerDistanceMatrix!P26^2+'Map and Results'!$G$36^2-'Map and Results'!$G44^2)/(2*TowerDistanceMatrix!P26*'Map and Results'!$G$36))+'Map and Results'!$G44^2*ACOS((TowerDistanceMatrix!P26^2-'Map and Results'!$G$36^2+'Map and Results'!$G44^2)/(2*TowerDistanceMatrix!P26*'Map and Results'!$G44))-0.5*SQRT((-TowerDistanceMatrix!P26+'Map and Results'!$G$36+'Map and Results'!$G44)*(TowerDistanceMatrix!P26+'Map and Results'!$G$36-'Map and Results'!$G44)*(TowerDistanceMatrix!P26-'Map and Results'!$G$36+'Map and Results'!$G44)*(TowerDistanceMatrix!P26+'Map and Results'!$G$36+'Map and Results'!$G44))))</f>
        <v>0</v>
      </c>
      <c r="Q27" s="26">
        <f ca="1">IF(TowerDistanceMatrix!Q26&lt;=ABS('Map and Results'!$G$37-'Map and Results'!$G44),MIN('Map and Results'!$H$37,'Map and Results'!$H44),IF(TowerDistanceMatrix!Q26&gt;=('Map and Results'!$G44+'Map and Results'!$G$37),0,'Map and Results'!$G$37^2*ACOS((TowerDistanceMatrix!Q26^2+'Map and Results'!$G$37^2-'Map and Results'!$G44^2)/(2*TowerDistanceMatrix!Q26*'Map and Results'!$G$37))+'Map and Results'!$G44^2*ACOS((TowerDistanceMatrix!Q26^2-'Map and Results'!$G$37^2+'Map and Results'!$G44^2)/(2*TowerDistanceMatrix!Q26*'Map and Results'!$G44))-0.5*SQRT((-TowerDistanceMatrix!Q26+'Map and Results'!$G$37+'Map and Results'!$G44)*(TowerDistanceMatrix!Q26+'Map and Results'!$G$37-'Map and Results'!$G44)*(TowerDistanceMatrix!Q26-'Map and Results'!$G$37+'Map and Results'!$G44)*(TowerDistanceMatrix!Q26+'Map and Results'!$G$37+'Map and Results'!$G44))))</f>
        <v>0</v>
      </c>
      <c r="R27" s="26">
        <f ca="1">IF(TowerDistanceMatrix!R26&lt;=ABS('Map and Results'!$G$38-'Map and Results'!$G44),MIN('Map and Results'!$H$38,'Map and Results'!$H44),IF(TowerDistanceMatrix!R26&gt;=('Map and Results'!$G44+'Map and Results'!$G$38),0,'Map and Results'!$G$38^2*ACOS((TowerDistanceMatrix!R26^2+'Map and Results'!$G$38^2-'Map and Results'!$G44^2)/(2*TowerDistanceMatrix!R26*'Map and Results'!$G$38))+'Map and Results'!$G44^2*ACOS((TowerDistanceMatrix!R26^2-'Map and Results'!$G$38^2+'Map and Results'!$G44^2)/(2*TowerDistanceMatrix!R26*'Map and Results'!$G44))-0.5*SQRT((-TowerDistanceMatrix!R26+'Map and Results'!$G$38+'Map and Results'!$G44)*(TowerDistanceMatrix!R26+'Map and Results'!$G$38-'Map and Results'!$G44)*(TowerDistanceMatrix!R26-'Map and Results'!$G$38+'Map and Results'!$G44)*(TowerDistanceMatrix!R26+'Map and Results'!$G$38+'Map and Results'!$G44))))</f>
        <v>0</v>
      </c>
      <c r="S27" s="26">
        <f ca="1">IF(TowerDistanceMatrix!S26&lt;=ABS('Map and Results'!$G$39-'Map and Results'!$G44),MIN('Map and Results'!$H$39,'Map and Results'!$H44),IF(TowerDistanceMatrix!S26&gt;=('Map and Results'!$G44+'Map and Results'!$G$39),0,'Map and Results'!$G$39^2*ACOS((TowerDistanceMatrix!S26^2+'Map and Results'!$G$39^2-'Map and Results'!$G44^2)/(2*TowerDistanceMatrix!S26*'Map and Results'!$G$39))+'Map and Results'!$G44^2*ACOS((TowerDistanceMatrix!S26^2-'Map and Results'!$G$39^2+'Map and Results'!$G44^2)/(2*TowerDistanceMatrix!S26*'Map and Results'!$G44))-0.5*SQRT((-TowerDistanceMatrix!S26+'Map and Results'!$G$39+'Map and Results'!$G44)*(TowerDistanceMatrix!S26+'Map and Results'!$G$39-'Map and Results'!$G44)*(TowerDistanceMatrix!S26-'Map and Results'!$G$39+'Map and Results'!$G44)*(TowerDistanceMatrix!S26+'Map and Results'!$G$39+'Map and Results'!$G44))))</f>
        <v>0</v>
      </c>
      <c r="T27" s="26">
        <f ca="1">IF(TowerDistanceMatrix!T26&lt;=ABS('Map and Results'!$G$40-'Map and Results'!$G44),MIN('Map and Results'!$H$40,'Map and Results'!$H44),IF(TowerDistanceMatrix!T26&gt;=('Map and Results'!$G44+'Map and Results'!$G$40),0,'Map and Results'!$G$40^2*ACOS((TowerDistanceMatrix!T26^2+'Map and Results'!$G$40^2-'Map and Results'!$G44^2)/(2*TowerDistanceMatrix!T26*'Map and Results'!$G$40))+'Map and Results'!$G44^2*ACOS((TowerDistanceMatrix!T26^2-'Map and Results'!$G$40^2+'Map and Results'!$G44^2)/(2*TowerDistanceMatrix!T26*'Map and Results'!$G44))-0.5*SQRT((-TowerDistanceMatrix!T26+'Map and Results'!$G$40+'Map and Results'!$G44)*(TowerDistanceMatrix!T26+'Map and Results'!$G$40-'Map and Results'!$G44)*(TowerDistanceMatrix!T26-'Map and Results'!$G$40+'Map and Results'!$G44)*(TowerDistanceMatrix!T26+'Map and Results'!$G$40+'Map and Results'!$G44))))</f>
        <v>0</v>
      </c>
      <c r="U27" s="26">
        <f ca="1">IF(TowerDistanceMatrix!U26&lt;=ABS('Map and Results'!$G$41-'Map and Results'!$G44),MIN('Map and Results'!$H$41,'Map and Results'!$H44),IF(TowerDistanceMatrix!U26&gt;=('Map and Results'!$G44+'Map and Results'!$G$41),0,'Map and Results'!$G$41^2*ACOS((TowerDistanceMatrix!U26^2+'Map and Results'!$G$41^2-'Map and Results'!$G44^2)/(2*TowerDistanceMatrix!U26*'Map and Results'!$G$41))+'Map and Results'!$G44^2*ACOS((TowerDistanceMatrix!U26^2-'Map and Results'!$G$41^2+'Map and Results'!$G44^2)/(2*TowerDistanceMatrix!U26*'Map and Results'!$G44))-0.5*SQRT((-TowerDistanceMatrix!U26+'Map and Results'!$G$41+'Map and Results'!$G44)*(TowerDistanceMatrix!U26+'Map and Results'!$G$41-'Map and Results'!$G44)*(TowerDistanceMatrix!U26-'Map and Results'!$G$41+'Map and Results'!$G44)*(TowerDistanceMatrix!U26+'Map and Results'!$G$41+'Map and Results'!$G44))))</f>
        <v>0</v>
      </c>
      <c r="V27" s="26">
        <f ca="1">IF(TowerDistanceMatrix!V26&lt;=ABS('Map and Results'!$G$42-'Map and Results'!$G44),MIN('Map and Results'!$H$42,'Map and Results'!$H44),IF(TowerDistanceMatrix!V26&gt;=('Map and Results'!$G44+'Map and Results'!$G$42),0,'Map and Results'!$G$42^2*ACOS((TowerDistanceMatrix!V26^2+'Map and Results'!$G$42^2-'Map and Results'!$G44^2)/(2*TowerDistanceMatrix!V26*'Map and Results'!$G$42))+'Map and Results'!$G44^2*ACOS((TowerDistanceMatrix!V26^2-'Map and Results'!$G$42^2+'Map and Results'!$G44^2)/(2*TowerDistanceMatrix!V26*'Map and Results'!$G44))-0.5*SQRT((-TowerDistanceMatrix!V26+'Map and Results'!$G$42+'Map and Results'!$G44)*(TowerDistanceMatrix!V26+'Map and Results'!$G$42-'Map and Results'!$G44)*(TowerDistanceMatrix!V26-'Map and Results'!$G$42+'Map and Results'!$G44)*(TowerDistanceMatrix!V26+'Map and Results'!$G$42+'Map and Results'!$G44))))</f>
        <v>0</v>
      </c>
      <c r="W27" s="26">
        <f ca="1">IF(TowerDistanceMatrix!W26&lt;=ABS('Map and Results'!$G$43-'Map and Results'!$G44),MIN('Map and Results'!$H$43,'Map and Results'!$H44),IF(TowerDistanceMatrix!W26&gt;=('Map and Results'!$G44+'Map and Results'!$G$43),0,'Map and Results'!$G$43^2*ACOS((TowerDistanceMatrix!W26^2+'Map and Results'!$G$43^2-'Map and Results'!$G44^2)/(2*TowerDistanceMatrix!W26*'Map and Results'!$G$43))+'Map and Results'!$G44^2*ACOS((TowerDistanceMatrix!W26^2-'Map and Results'!$G$43^2+'Map and Results'!$G44^2)/(2*TowerDistanceMatrix!W26*'Map and Results'!$G44))-0.5*SQRT((-TowerDistanceMatrix!W26+'Map and Results'!$G$43+'Map and Results'!$G44)*(TowerDistanceMatrix!W26+'Map and Results'!$G$43-'Map and Results'!$G44)*(TowerDistanceMatrix!W26-'Map and Results'!$G$43+'Map and Results'!$G44)*(TowerDistanceMatrix!W26+'Map and Results'!$G$43+'Map and Results'!$G44))))</f>
        <v>0</v>
      </c>
      <c r="X27" s="26">
        <f ca="1">IF(TowerDistanceMatrix!X26&lt;=ABS('Map and Results'!$G$44-'Map and Results'!$G44),MIN('Map and Results'!$H$44,'Map and Results'!$H44),IF(TowerDistanceMatrix!X26&gt;=('Map and Results'!$G44+'Map and Results'!$G$44),0,'Map and Results'!$G$44^2*ACOS((TowerDistanceMatrix!X26^2+'Map and Results'!$G$44^2-'Map and Results'!$G44^2)/(2*TowerDistanceMatrix!X26*'Map and Results'!$G$44))+'Map and Results'!$G44^2*ACOS((TowerDistanceMatrix!X26^2-'Map and Results'!$G$44^2+'Map and Results'!$G44^2)/(2*TowerDistanceMatrix!X26*'Map and Results'!$G44))-0.5*SQRT((-TowerDistanceMatrix!X26+'Map and Results'!$G$44+'Map and Results'!$G44)*(TowerDistanceMatrix!X26+'Map and Results'!$G$44-'Map and Results'!$G44)*(TowerDistanceMatrix!X26-'Map and Results'!$G$44+'Map and Results'!$G44)*(TowerDistanceMatrix!X26+'Map and Results'!$G$44+'Map and Results'!$G44))))</f>
        <v>1256.6370614359173</v>
      </c>
      <c r="Y27" s="26">
        <f ca="1">IF(TowerDistanceMatrix!Y26&lt;=ABS('Map and Results'!$G$45-'Map and Results'!$G44),MIN('Map and Results'!$H$45,'Map and Results'!$H44),IF(TowerDistanceMatrix!Y26&gt;=('Map and Results'!$G44+'Map and Results'!$G$45),0,'Map and Results'!$G$45^2*ACOS((TowerDistanceMatrix!Y26^2+'Map and Results'!$G$45^2-'Map and Results'!$G44^2)/(2*TowerDistanceMatrix!Y26*'Map and Results'!$G$45))+'Map and Results'!$G44^2*ACOS((TowerDistanceMatrix!Y26^2-'Map and Results'!$G$45^2+'Map and Results'!$G44^2)/(2*TowerDistanceMatrix!Y26*'Map and Results'!$G44))-0.5*SQRT((-TowerDistanceMatrix!Y26+'Map and Results'!$G$45+'Map and Results'!$G44)*(TowerDistanceMatrix!Y26+'Map and Results'!$G$45-'Map and Results'!$G44)*(TowerDistanceMatrix!Y26-'Map and Results'!$G$45+'Map and Results'!$G44)*(TowerDistanceMatrix!Y26+'Map and Results'!$G$45+'Map and Results'!$G44))))</f>
        <v>0</v>
      </c>
      <c r="Z27" s="26">
        <f ca="1">IF(TowerDistanceMatrix!Z26&lt;=ABS('Map and Results'!$G$46-'Map and Results'!$G44),MIN('Map and Results'!$H$46,'Map and Results'!$H44),IF(TowerDistanceMatrix!Z26&gt;=('Map and Results'!$G44+'Map and Results'!$G$46),0,'Map and Results'!$G$46^2*ACOS((TowerDistanceMatrix!Z26^2+'Map and Results'!$G$46^2-'Map and Results'!$G44^2)/(2*TowerDistanceMatrix!Z26*'Map and Results'!$G$46))+'Map and Results'!$G44^2*ACOS((TowerDistanceMatrix!Z26^2-'Map and Results'!$G$46^2+'Map and Results'!$G44^2)/(2*TowerDistanceMatrix!Z26*'Map and Results'!$G44))-0.5*SQRT((-TowerDistanceMatrix!Z26+'Map and Results'!$G$46+'Map and Results'!$G44)*(TowerDistanceMatrix!Z26+'Map and Results'!$G$46-'Map and Results'!$G44)*(TowerDistanceMatrix!Z26-'Map and Results'!$G$46+'Map and Results'!$G44)*(TowerDistanceMatrix!Z26+'Map and Results'!$G$46+'Map and Results'!$G44))))</f>
        <v>0</v>
      </c>
      <c r="AA27" s="26">
        <f ca="1">IF(TowerDistanceMatrix!AA26&lt;=ABS('Map and Results'!$G$47-'Map and Results'!$G44),MIN('Map and Results'!$H$47,'Map and Results'!$H44),IF(TowerDistanceMatrix!AA26&gt;=('Map and Results'!$G44+'Map and Results'!$G$47),0,'Map and Results'!$G$47^2*ACOS((TowerDistanceMatrix!AA26^2+'Map and Results'!$G$47^2-'Map and Results'!$G44^2)/(2*TowerDistanceMatrix!AA26*'Map and Results'!$G$47))+'Map and Results'!$G44^2*ACOS((TowerDistanceMatrix!AA26^2-'Map and Results'!$G$47^2+'Map and Results'!$G44^2)/(2*TowerDistanceMatrix!AA26*'Map and Results'!$G44))-0.5*SQRT((-TowerDistanceMatrix!AA26+'Map and Results'!$G$47+'Map and Results'!$G44)*(TowerDistanceMatrix!AA26+'Map and Results'!$G$47-'Map and Results'!$G44)*(TowerDistanceMatrix!AA26-'Map and Results'!$G$47+'Map and Results'!$G44)*(TowerDistanceMatrix!AA26+'Map and Results'!$G$47+'Map and Results'!$G44))))</f>
        <v>0</v>
      </c>
      <c r="AB27" s="26">
        <f ca="1">IF(TowerDistanceMatrix!AB26&lt;=ABS('Map and Results'!$G$48-'Map and Results'!$G44),MIN('Map and Results'!$H$48,'Map and Results'!$H44),IF(TowerDistanceMatrix!AB26&gt;=('Map and Results'!$G44+'Map and Results'!$G$48),0,'Map and Results'!$G$48^2*ACOS((TowerDistanceMatrix!AB26^2+'Map and Results'!$G$48^2-'Map and Results'!$G44^2)/(2*TowerDistanceMatrix!AB26*'Map and Results'!$G$48))+'Map and Results'!$G44^2*ACOS((TowerDistanceMatrix!AB26^2-'Map and Results'!$G$48^2+'Map and Results'!$G44^2)/(2*TowerDistanceMatrix!AB26*'Map and Results'!$G44))-0.5*SQRT((-TowerDistanceMatrix!AB26+'Map and Results'!$G$48+'Map and Results'!$G44)*(TowerDistanceMatrix!AB26+'Map and Results'!$G$48-'Map and Results'!$G44)*(TowerDistanceMatrix!AB26-'Map and Results'!$G$48+'Map and Results'!$G44)*(TowerDistanceMatrix!AB26+'Map and Results'!$G$48+'Map and Results'!$G44))))</f>
        <v>0</v>
      </c>
      <c r="AC27" s="26">
        <f ca="1">IF(TowerDistanceMatrix!AC26&lt;=ABS('Map and Results'!$G$49-'Map and Results'!$G44),MIN('Map and Results'!$H$49,'Map and Results'!$H44),IF(TowerDistanceMatrix!AC26&gt;=('Map and Results'!$G44+'Map and Results'!$G$49),0,'Map and Results'!$G$49^2*ACOS((TowerDistanceMatrix!AC26^2+'Map and Results'!$G$49^2-'Map and Results'!$G44^2)/(2*TowerDistanceMatrix!AC26*'Map and Results'!$G$49))+'Map and Results'!$G44^2*ACOS((TowerDistanceMatrix!AC26^2-'Map and Results'!$G$49^2+'Map and Results'!$G44^2)/(2*TowerDistanceMatrix!AC26*'Map and Results'!$G44))-0.5*SQRT((-TowerDistanceMatrix!AC26+'Map and Results'!$G$49+'Map and Results'!$G44)*(TowerDistanceMatrix!AC26+'Map and Results'!$G$49-'Map and Results'!$G44)*(TowerDistanceMatrix!AC26-'Map and Results'!$G$49+'Map and Results'!$G44)*(TowerDistanceMatrix!AC26+'Map and Results'!$G$49+'Map and Results'!$G44))))</f>
        <v>0</v>
      </c>
      <c r="AD27" s="26">
        <f ca="1">IF(TowerDistanceMatrix!AD26&lt;=ABS('Map and Results'!$G$50-'Map and Results'!$G44),MIN('Map and Results'!$H$50,'Map and Results'!$H44),IF(TowerDistanceMatrix!AD26&gt;=('Map and Results'!$G44+'Map and Results'!$G$50),0,'Map and Results'!$G$50^2*ACOS((TowerDistanceMatrix!AD26^2+'Map and Results'!$G$50^2-'Map and Results'!$G44^2)/(2*TowerDistanceMatrix!AD26*'Map and Results'!$G$50))+'Map and Results'!$G44^2*ACOS((TowerDistanceMatrix!AD26^2-'Map and Results'!$G$50^2+'Map and Results'!$G44^2)/(2*TowerDistanceMatrix!AD26*'Map and Results'!$G44))-0.5*SQRT((-TowerDistanceMatrix!AD26+'Map and Results'!$G$50+'Map and Results'!$G44)*(TowerDistanceMatrix!AD26+'Map and Results'!$G$50-'Map and Results'!$G44)*(TowerDistanceMatrix!AD26-'Map and Results'!$G$50+'Map and Results'!$G44)*(TowerDistanceMatrix!AD26+'Map and Results'!$G$50+'Map and Results'!$G44))))</f>
        <v>0</v>
      </c>
      <c r="AE27" s="26">
        <f ca="1">IF(TowerDistanceMatrix!AE26&lt;=ABS('Map and Results'!$G$51-'Map and Results'!$G44),MIN('Map and Results'!$H$51,'Map and Results'!$H44),IF(TowerDistanceMatrix!AE26&gt;=('Map and Results'!$G44+'Map and Results'!$G$51),0,'Map and Results'!$G$51^2*ACOS((TowerDistanceMatrix!AE26^2+'Map and Results'!$G$51^2-'Map and Results'!$G44^2)/(2*TowerDistanceMatrix!AE26*'Map and Results'!$G$51))+'Map and Results'!$G44^2*ACOS((TowerDistanceMatrix!AE26^2-'Map and Results'!$G$51^2+'Map and Results'!$G44^2)/(2*TowerDistanceMatrix!AE26*'Map and Results'!$G44))-0.5*SQRT((-TowerDistanceMatrix!AE26+'Map and Results'!$G$51+'Map and Results'!$G44)*(TowerDistanceMatrix!AE26+'Map and Results'!$G$51-'Map and Results'!$G44)*(TowerDistanceMatrix!AE26-'Map and Results'!$G$51+'Map and Results'!$G44)*(TowerDistanceMatrix!AE26+'Map and Results'!$G$51+'Map and Results'!$G44))))</f>
        <v>0</v>
      </c>
      <c r="AF27" s="26">
        <f ca="1">IF(TowerDistanceMatrix!AF26&lt;=ABS('Map and Results'!$G$52-'Map and Results'!$G44),MIN('Map and Results'!$H$52,'Map and Results'!$H44),IF(TowerDistanceMatrix!AF26&gt;=('Map and Results'!$G44+'Map and Results'!$G$52),0,'Map and Results'!$G$52^2*ACOS((TowerDistanceMatrix!AF26^2+'Map and Results'!$G$52^2-'Map and Results'!$G44^2)/(2*TowerDistanceMatrix!AF26*'Map and Results'!$G$52))+'Map and Results'!$G44^2*ACOS((TowerDistanceMatrix!AF26^2-'Map and Results'!$G$52^2+'Map and Results'!$G44^2)/(2*TowerDistanceMatrix!AF26*'Map and Results'!$G44))-0.5*SQRT((-TowerDistanceMatrix!AF26+'Map and Results'!$G$52+'Map and Results'!$G44)*(TowerDistanceMatrix!AF26+'Map and Results'!$G$52-'Map and Results'!$G44)*(TowerDistanceMatrix!AF26-'Map and Results'!$G$52+'Map and Results'!$G44)*(TowerDistanceMatrix!AF26+'Map and Results'!$G$52+'Map and Results'!$G44))))</f>
        <v>0</v>
      </c>
      <c r="AG27" s="26">
        <f ca="1">IF(TowerDistanceMatrix!AG26&lt;=ABS('Map and Results'!$G$53-'Map and Results'!$G44),MIN('Map and Results'!$H$53,'Map and Results'!$H44),IF(TowerDistanceMatrix!AG26&gt;=('Map and Results'!$G44+'Map and Results'!$G$53),0,'Map and Results'!$G$53^2*ACOS((TowerDistanceMatrix!AG26^2+'Map and Results'!$G$53^2-'Map and Results'!$G44^2)/(2*TowerDistanceMatrix!AG26*'Map and Results'!$G$53))+'Map and Results'!$G44^2*ACOS((TowerDistanceMatrix!AG26^2-'Map and Results'!$G$53^2+'Map and Results'!$G44^2)/(2*TowerDistanceMatrix!AG26*'Map and Results'!$G44))-0.5*SQRT((-TowerDistanceMatrix!AG26+'Map and Results'!$G$53+'Map and Results'!$G44)*(TowerDistanceMatrix!AG26+'Map and Results'!$G$53-'Map and Results'!$G44)*(TowerDistanceMatrix!AG26-'Map and Results'!$G$53+'Map and Results'!$G44)*(TowerDistanceMatrix!AG26+'Map and Results'!$G$53+'Map and Results'!$G44))))</f>
        <v>0</v>
      </c>
      <c r="AH27" s="26">
        <f ca="1">IF(TowerDistanceMatrix!AH26&lt;=ABS('Map and Results'!$G$54-'Map and Results'!$G44),MIN('Map and Results'!$H$54,'Map and Results'!$H44),IF(TowerDistanceMatrix!AH26&gt;=('Map and Results'!$G44+'Map and Results'!$G$54),0,'Map and Results'!$G$54^2*ACOS((TowerDistanceMatrix!AH26^2+'Map and Results'!$G$54^2-'Map and Results'!$G44^2)/(2*TowerDistanceMatrix!AH26*'Map and Results'!$G$54))+'Map and Results'!$G44^2*ACOS((TowerDistanceMatrix!AH26^2-'Map and Results'!$G$54^2+'Map and Results'!$G44^2)/(2*TowerDistanceMatrix!AH26*'Map and Results'!$G44))-0.5*SQRT((-TowerDistanceMatrix!AH26+'Map and Results'!$G$54+'Map and Results'!$G44)*(TowerDistanceMatrix!AH26+'Map and Results'!$G$54-'Map and Results'!$G44)*(TowerDistanceMatrix!AH26-'Map and Results'!$G$54+'Map and Results'!$G44)*(TowerDistanceMatrix!AH26+'Map and Results'!$G$54+'Map and Results'!$G44))))</f>
        <v>0</v>
      </c>
      <c r="AI27" s="26">
        <f ca="1">IF(TowerDistanceMatrix!AI26&lt;=ABS('Map and Results'!$G$55-'Map and Results'!$G44),MIN('Map and Results'!$H$55,'Map and Results'!$H44),IF(TowerDistanceMatrix!AI26&gt;=('Map and Results'!$G44+'Map and Results'!$G$55),0,'Map and Results'!$G$55^2*ACOS((TowerDistanceMatrix!AI26^2+'Map and Results'!$G$55^2-'Map and Results'!$G44^2)/(2*TowerDistanceMatrix!AI26*'Map and Results'!$G$55))+'Map and Results'!$G44^2*ACOS((TowerDistanceMatrix!AI26^2-'Map and Results'!$G$55^2+'Map and Results'!$G44^2)/(2*TowerDistanceMatrix!AI26*'Map and Results'!$G44))-0.5*SQRT((-TowerDistanceMatrix!AI26+'Map and Results'!$G$55+'Map and Results'!$G44)*(TowerDistanceMatrix!AI26+'Map and Results'!$G$55-'Map and Results'!$G44)*(TowerDistanceMatrix!AI26-'Map and Results'!$G$55+'Map and Results'!$G44)*(TowerDistanceMatrix!AI26+'Map and Results'!$G$55+'Map and Results'!$G44))))</f>
        <v>0</v>
      </c>
      <c r="AJ27" s="26">
        <f ca="1">IF(TowerDistanceMatrix!AJ26&lt;=ABS('Map and Results'!$G$56-'Map and Results'!$G44),MIN('Map and Results'!$H$56,'Map and Results'!$H44),IF(TowerDistanceMatrix!AJ26&gt;=('Map and Results'!$G44+'Map and Results'!$G$56),0,'Map and Results'!$G$56^2*ACOS((TowerDistanceMatrix!AJ26^2+'Map and Results'!$G$56^2-'Map and Results'!$G44^2)/(2*TowerDistanceMatrix!AJ26*'Map and Results'!$G$56))+'Map and Results'!$G44^2*ACOS((TowerDistanceMatrix!AJ26^2-'Map and Results'!$G$56^2+'Map and Results'!$G44^2)/(2*TowerDistanceMatrix!AJ26*'Map and Results'!$G44))-0.5*SQRT((-TowerDistanceMatrix!AJ26+'Map and Results'!$G$56+'Map and Results'!$G44)*(TowerDistanceMatrix!AJ26+'Map and Results'!$G$56-'Map and Results'!$G44)*(TowerDistanceMatrix!AJ26-'Map and Results'!$G$56+'Map and Results'!$G44)*(TowerDistanceMatrix!AJ26+'Map and Results'!$G$56+'Map and Results'!$G44))))</f>
        <v>0</v>
      </c>
      <c r="AK27" s="26">
        <f ca="1">IF(TowerDistanceMatrix!AK26&lt;=ABS('Map and Results'!$G$57-'Map and Results'!$G44),MIN('Map and Results'!$H$57,'Map and Results'!$H44),IF(TowerDistanceMatrix!AK26&gt;=('Map and Results'!$G44+'Map and Results'!$G$57),0,'Map and Results'!$G$57^2*ACOS((TowerDistanceMatrix!AK26^2+'Map and Results'!$G$57^2-'Map and Results'!$G44^2)/(2*TowerDistanceMatrix!AK26*'Map and Results'!$G$57))+'Map and Results'!$G44^2*ACOS((TowerDistanceMatrix!AK26^2-'Map and Results'!$G$57^2+'Map and Results'!$G44^2)/(2*TowerDistanceMatrix!AK26*'Map and Results'!$G44))-0.5*SQRT((-TowerDistanceMatrix!AK26+'Map and Results'!$G$57+'Map and Results'!$G44)*(TowerDistanceMatrix!AK26+'Map and Results'!$G$57-'Map and Results'!$G44)*(TowerDistanceMatrix!AK26-'Map and Results'!$G$57+'Map and Results'!$G44)*(TowerDistanceMatrix!AK26+'Map and Results'!$G$57+'Map and Results'!$G44))))</f>
        <v>0</v>
      </c>
      <c r="AL27" s="26">
        <f ca="1">IF(TowerDistanceMatrix!AL26&lt;=ABS('Map and Results'!$G$58-'Map and Results'!$G44),MIN('Map and Results'!$H$58,'Map and Results'!$H44),IF(TowerDistanceMatrix!AL26&gt;=('Map and Results'!$G44+'Map and Results'!$G$58),0,'Map and Results'!$G$58^2*ACOS((TowerDistanceMatrix!AL26^2+'Map and Results'!$G$58^2-'Map and Results'!$G44^2)/(2*TowerDistanceMatrix!AL26*'Map and Results'!$G$58))+'Map and Results'!$G44^2*ACOS((TowerDistanceMatrix!AL26^2-'Map and Results'!$G$58^2+'Map and Results'!$G44^2)/(2*TowerDistanceMatrix!AL26*'Map and Results'!$G44))-0.5*SQRT((-TowerDistanceMatrix!AL26+'Map and Results'!$G$58+'Map and Results'!$G44)*(TowerDistanceMatrix!AL26+'Map and Results'!$G$58-'Map and Results'!$G44)*(TowerDistanceMatrix!AL26-'Map and Results'!$G$58+'Map and Results'!$G44)*(TowerDistanceMatrix!AL26+'Map and Results'!$G$58+'Map and Results'!$G44))))</f>
        <v>0</v>
      </c>
      <c r="AM27" s="26">
        <f ca="1">IF(TowerDistanceMatrix!AM26&lt;=ABS('Map and Results'!$G$59-'Map and Results'!$G44),MIN('Map and Results'!$H$59,'Map and Results'!$H44),IF(TowerDistanceMatrix!AM26&gt;=('Map and Results'!$G44+'Map and Results'!$G$59),0,'Map and Results'!$G$59^2*ACOS((TowerDistanceMatrix!AM26^2+'Map and Results'!$G$59^2-'Map and Results'!$G44^2)/(2*TowerDistanceMatrix!AM26*'Map and Results'!$G$59))+'Map and Results'!$G44^2*ACOS((TowerDistanceMatrix!AM26^2-'Map and Results'!$G$59^2+'Map and Results'!$G44^2)/(2*TowerDistanceMatrix!AM26*'Map and Results'!$G44))-0.5*SQRT((-TowerDistanceMatrix!AM26+'Map and Results'!$G$59+'Map and Results'!$G44)*(TowerDistanceMatrix!AM26+'Map and Results'!$G$59-'Map and Results'!$G44)*(TowerDistanceMatrix!AM26-'Map and Results'!$G$59+'Map and Results'!$G44)*(TowerDistanceMatrix!AM26+'Map and Results'!$G$59+'Map and Results'!$G44))))</f>
        <v>0</v>
      </c>
      <c r="AN27" s="26">
        <f ca="1">IF(TowerDistanceMatrix!AN26&lt;=ABS('Map and Results'!$G$60-'Map and Results'!$G44),MIN('Map and Results'!$H$60,'Map and Results'!$H44),IF(TowerDistanceMatrix!AN26&gt;=('Map and Results'!$G44+'Map and Results'!$G$60),0,'Map and Results'!$G$60^2*ACOS((TowerDistanceMatrix!AN26^2+'Map and Results'!$G$60^2-'Map and Results'!$G44^2)/(2*TowerDistanceMatrix!AN26*'Map and Results'!$G$60))+'Map and Results'!$G44^2*ACOS((TowerDistanceMatrix!AN26^2-'Map and Results'!$G$60^2+'Map and Results'!$G44^2)/(2*TowerDistanceMatrix!AN26*'Map and Results'!$G44))-0.5*SQRT((-TowerDistanceMatrix!AN26+'Map and Results'!$G$60+'Map and Results'!$G44)*(TowerDistanceMatrix!AN26+'Map and Results'!$G$60-'Map and Results'!$G44)*(TowerDistanceMatrix!AN26-'Map and Results'!$G$60+'Map and Results'!$G44)*(TowerDistanceMatrix!AN26+'Map and Results'!$G$60+'Map and Results'!$G44))))</f>
        <v>0</v>
      </c>
      <c r="AO27" s="26">
        <f ca="1">IF(TowerDistanceMatrix!AO26&lt;=ABS('Map and Results'!$G$61-'Map and Results'!$G44),MIN('Map and Results'!$H$61,'Map and Results'!$H44),IF(TowerDistanceMatrix!AO26&gt;=('Map and Results'!$G44+'Map and Results'!$G$61),0,'Map and Results'!$G$61^2*ACOS((TowerDistanceMatrix!AO26^2+'Map and Results'!$G$61^2-'Map and Results'!$G44^2)/(2*TowerDistanceMatrix!AO26*'Map and Results'!$G$61))+'Map and Results'!$G44^2*ACOS((TowerDistanceMatrix!AO26^2-'Map and Results'!$G$61^2+'Map and Results'!$G44^2)/(2*TowerDistanceMatrix!AO26*'Map and Results'!$G44))-0.5*SQRT((-TowerDistanceMatrix!AO26+'Map and Results'!$G$61+'Map and Results'!$G44)*(TowerDistanceMatrix!AO26+'Map and Results'!$G$61-'Map and Results'!$G44)*(TowerDistanceMatrix!AO26-'Map and Results'!$G$61+'Map and Results'!$G44)*(TowerDistanceMatrix!AO26+'Map and Results'!$G$61+'Map and Results'!$G44))))</f>
        <v>0</v>
      </c>
      <c r="AP27" s="26">
        <f ca="1">IF(TowerDistanceMatrix!AP26&lt;=ABS('Map and Results'!$G$62-'Map and Results'!$G44),MIN('Map and Results'!$H$62,'Map and Results'!$H44),IF(TowerDistanceMatrix!AP26&gt;=('Map and Results'!$G44+'Map and Results'!$G$62),0,'Map and Results'!$G$62^2*ACOS((TowerDistanceMatrix!AP26^2+'Map and Results'!$G$62^2-'Map and Results'!$G44^2)/(2*TowerDistanceMatrix!AP26*'Map and Results'!$G$62))+'Map and Results'!$G44^2*ACOS((TowerDistanceMatrix!AP26^2-'Map and Results'!$G$62^2+'Map and Results'!$G44^2)/(2*TowerDistanceMatrix!AP26*'Map and Results'!$G44))-0.5*SQRT((-TowerDistanceMatrix!AP26+'Map and Results'!$G$62+'Map and Results'!$G44)*(TowerDistanceMatrix!AP26+'Map and Results'!$G$62-'Map and Results'!$G44)*(TowerDistanceMatrix!AP26-'Map and Results'!$G$62+'Map and Results'!$G44)*(TowerDistanceMatrix!AP26+'Map and Results'!$G$62+'Map and Results'!$G44))))</f>
        <v>0</v>
      </c>
      <c r="AQ27" s="26">
        <f ca="1">IF(TowerDistanceMatrix!AQ26&lt;=ABS('Map and Results'!$G$63-'Map and Results'!$G44),MIN('Map and Results'!$H$63,'Map and Results'!$H44),IF(TowerDistanceMatrix!AQ26&gt;=('Map and Results'!$G44+'Map and Results'!$G$63),0,'Map and Results'!$G$63^2*ACOS((TowerDistanceMatrix!AQ26^2+'Map and Results'!$G$63^2-'Map and Results'!$G44^2)/(2*TowerDistanceMatrix!AQ26*'Map and Results'!$G$63))+'Map and Results'!$G44^2*ACOS((TowerDistanceMatrix!AQ26^2-'Map and Results'!$G$63^2+'Map and Results'!$G44^2)/(2*TowerDistanceMatrix!AQ26*'Map and Results'!$G44))-0.5*SQRT((-TowerDistanceMatrix!AQ26+'Map and Results'!$G$63+'Map and Results'!$G44)*(TowerDistanceMatrix!AQ26+'Map and Results'!$G$63-'Map and Results'!$G44)*(TowerDistanceMatrix!AQ26-'Map and Results'!$G$63+'Map and Results'!$G44)*(TowerDistanceMatrix!AQ26+'Map and Results'!$G$63+'Map and Results'!$G44))))</f>
        <v>0</v>
      </c>
      <c r="AR27" s="26">
        <f ca="1">IF(TowerDistanceMatrix!AR26&lt;=ABS('Map and Results'!$G$64-'Map and Results'!$G44),MIN('Map and Results'!$H$64,'Map and Results'!$H44),IF(TowerDistanceMatrix!AR26&gt;=('Map and Results'!$G44+'Map and Results'!$G$64),0,'Map and Results'!$G$64^2*ACOS((TowerDistanceMatrix!AR26^2+'Map and Results'!$G$64^2-'Map and Results'!$G44^2)/(2*TowerDistanceMatrix!AR26*'Map and Results'!$G$64))+'Map and Results'!$G44^2*ACOS((TowerDistanceMatrix!AR26^2-'Map and Results'!$G$64^2+'Map and Results'!$G44^2)/(2*TowerDistanceMatrix!AR26*'Map and Results'!$G44))-0.5*SQRT((-TowerDistanceMatrix!AR26+'Map and Results'!$G$64+'Map and Results'!$G44)*(TowerDistanceMatrix!AR26+'Map and Results'!$G$64-'Map and Results'!$G44)*(TowerDistanceMatrix!AR26-'Map and Results'!$G$64+'Map and Results'!$G44)*(TowerDistanceMatrix!AR26+'Map and Results'!$G$64+'Map and Results'!$G44))))</f>
        <v>0</v>
      </c>
      <c r="AS27" s="26">
        <f ca="1">IF(TowerDistanceMatrix!AS26&lt;=ABS('Map and Results'!$G$65-'Map and Results'!$G44),MIN('Map and Results'!$H$65,'Map and Results'!$H44),IF(TowerDistanceMatrix!AS26&gt;=('Map and Results'!$G44+'Map and Results'!$G$65),0,'Map and Results'!$G$65^2*ACOS((TowerDistanceMatrix!AS26^2+'Map and Results'!$G$65^2-'Map and Results'!$G44^2)/(2*TowerDistanceMatrix!AS26*'Map and Results'!$G$65))+'Map and Results'!$G44^2*ACOS((TowerDistanceMatrix!AS26^2-'Map and Results'!$G$65^2+'Map and Results'!$G44^2)/(2*TowerDistanceMatrix!AS26*'Map and Results'!$G44))-0.5*SQRT((-TowerDistanceMatrix!AS26+'Map and Results'!$G$65+'Map and Results'!$G44)*(TowerDistanceMatrix!AS26+'Map and Results'!$G$65-'Map and Results'!$G44)*(TowerDistanceMatrix!AS26-'Map and Results'!$G$65+'Map and Results'!$G44)*(TowerDistanceMatrix!AS26+'Map and Results'!$G$65+'Map and Results'!$G44))))</f>
        <v>0</v>
      </c>
      <c r="AT27" s="26">
        <f ca="1">IF(TowerDistanceMatrix!AT26&lt;=ABS('Map and Results'!$G$66-'Map and Results'!$G44),MIN('Map and Results'!$H$66,'Map and Results'!$H44),IF(TowerDistanceMatrix!AT26&gt;=('Map and Results'!$G44+'Map and Results'!$G$66),0,'Map and Results'!$G$66^2*ACOS((TowerDistanceMatrix!AT26^2+'Map and Results'!$G$66^2-'Map and Results'!$G44^2)/(2*TowerDistanceMatrix!AT26*'Map and Results'!$G$66))+'Map and Results'!$G44^2*ACOS((TowerDistanceMatrix!AT26^2-'Map and Results'!$G$66^2+'Map and Results'!$G44^2)/(2*TowerDistanceMatrix!AT26*'Map and Results'!$G44))-0.5*SQRT((-TowerDistanceMatrix!AT26+'Map and Results'!$G$66+'Map and Results'!$G44)*(TowerDistanceMatrix!AT26+'Map and Results'!$G$66-'Map and Results'!$G44)*(TowerDistanceMatrix!AT26-'Map and Results'!$G$66+'Map and Results'!$G44)*(TowerDistanceMatrix!AT26+'Map and Results'!$G$66+'Map and Results'!$G44))))</f>
        <v>0</v>
      </c>
      <c r="AU27" s="26">
        <f ca="1">IF(TowerDistanceMatrix!AU26&lt;=ABS('Map and Results'!$G$67-'Map and Results'!$G44),MIN('Map and Results'!$H$67,'Map and Results'!$H44),IF(TowerDistanceMatrix!AU26&gt;=('Map and Results'!$G44+'Map and Results'!$G$67),0,'Map and Results'!$G$67^2*ACOS((TowerDistanceMatrix!AU26^2+'Map and Results'!$G$67^2-'Map and Results'!$G44^2)/(2*TowerDistanceMatrix!AU26*'Map and Results'!$G$67))+'Map and Results'!$G44^2*ACOS((TowerDistanceMatrix!AU26^2-'Map and Results'!$G$67^2+'Map and Results'!$G44^2)/(2*TowerDistanceMatrix!AU26*'Map and Results'!$G44))-0.5*SQRT((-TowerDistanceMatrix!AU26+'Map and Results'!$G$67+'Map and Results'!$G44)*(TowerDistanceMatrix!AU26+'Map and Results'!$G$67-'Map and Results'!$G44)*(TowerDistanceMatrix!AU26-'Map and Results'!$G$67+'Map and Results'!$G44)*(TowerDistanceMatrix!AU26+'Map and Results'!$G$67+'Map and Results'!$G44))))</f>
        <v>0</v>
      </c>
      <c r="AV27" s="26">
        <f ca="1">IF(TowerDistanceMatrix!AV26&lt;=ABS('Map and Results'!$G$68-'Map and Results'!$G44),MIN('Map and Results'!$H$68,'Map and Results'!$H44),IF(TowerDistanceMatrix!AV26&gt;=('Map and Results'!$G44+'Map and Results'!$G$68),0,'Map and Results'!$G$68^2*ACOS((TowerDistanceMatrix!AV26^2+'Map and Results'!$G$68^2-'Map and Results'!$G44^2)/(2*TowerDistanceMatrix!AV26*'Map and Results'!$G$68))+'Map and Results'!$G44^2*ACOS((TowerDistanceMatrix!AV26^2-'Map and Results'!$G$68^2+'Map and Results'!$G44^2)/(2*TowerDistanceMatrix!AV26*'Map and Results'!$G44))-0.5*SQRT((-TowerDistanceMatrix!AV26+'Map and Results'!$G$68+'Map and Results'!$G44)*(TowerDistanceMatrix!AV26+'Map and Results'!$G$68-'Map and Results'!$G44)*(TowerDistanceMatrix!AV26-'Map and Results'!$G$68+'Map and Results'!$G44)*(TowerDistanceMatrix!AV26+'Map and Results'!$G$68+'Map and Results'!$G44))))</f>
        <v>0</v>
      </c>
      <c r="AW27" s="26">
        <f ca="1">IF(TowerDistanceMatrix!AW26&lt;=ABS('Map and Results'!$G$69-'Map and Results'!$G44),MIN('Map and Results'!$H$69,'Map and Results'!$H44),IF(TowerDistanceMatrix!AW26&gt;=('Map and Results'!$G44+'Map and Results'!$G$69),0,'Map and Results'!$G$69^2*ACOS((TowerDistanceMatrix!AW26^2+'Map and Results'!$G$69^2-'Map and Results'!$G44^2)/(2*TowerDistanceMatrix!AW26*'Map and Results'!$G$69))+'Map and Results'!$G44^2*ACOS((TowerDistanceMatrix!AW26^2-'Map and Results'!$G$69^2+'Map and Results'!$G44^2)/(2*TowerDistanceMatrix!AW26*'Map and Results'!$G44))-0.5*SQRT((-TowerDistanceMatrix!AW26+'Map and Results'!$G$69+'Map and Results'!$G44)*(TowerDistanceMatrix!AW26+'Map and Results'!$G$69-'Map and Results'!$G44)*(TowerDistanceMatrix!AW26-'Map and Results'!$G$69+'Map and Results'!$G44)*(TowerDistanceMatrix!AW26+'Map and Results'!$G$69+'Map and Results'!$G44))))</f>
        <v>0</v>
      </c>
      <c r="AX27" s="26">
        <f ca="1">IF(TowerDistanceMatrix!AX26&lt;=ABS('Map and Results'!$G$70-'Map and Results'!$G44),MIN('Map and Results'!$H$70,'Map and Results'!$H44),IF(TowerDistanceMatrix!AX26&gt;=('Map and Results'!$G44+'Map and Results'!$G$70),0,'Map and Results'!$G$70^2*ACOS((TowerDistanceMatrix!AX26^2+'Map and Results'!$G$70^2-'Map and Results'!$G44^2)/(2*TowerDistanceMatrix!AX26*'Map and Results'!$G$70))+'Map and Results'!$G44^2*ACOS((TowerDistanceMatrix!AX26^2-'Map and Results'!$G$70^2+'Map and Results'!$G44^2)/(2*TowerDistanceMatrix!AX26*'Map and Results'!$G44))-0.5*SQRT((-TowerDistanceMatrix!AX26+'Map and Results'!$G$70+'Map and Results'!$G44)*(TowerDistanceMatrix!AX26+'Map and Results'!$G$70-'Map and Results'!$G44)*(TowerDistanceMatrix!AX26-'Map and Results'!$G$70+'Map and Results'!$G44)*(TowerDistanceMatrix!AX26+'Map and Results'!$G$70+'Map and Results'!$G44))))</f>
        <v>0</v>
      </c>
      <c r="AY27" s="26">
        <f ca="1">IF(TowerDistanceMatrix!AY26&lt;=ABS('Map and Results'!$G$71-'Map and Results'!$G44),MIN('Map and Results'!$H$71,'Map and Results'!$H44),IF(TowerDistanceMatrix!AY26&gt;=('Map and Results'!$G44+'Map and Results'!$G$71),0,'Map and Results'!$G$71^2*ACOS((TowerDistanceMatrix!AY26^2+'Map and Results'!$G$71^2-'Map and Results'!$G44^2)/(2*TowerDistanceMatrix!AY26*'Map and Results'!$G$71))+'Map and Results'!$G44^2*ACOS((TowerDistanceMatrix!AY26^2-'Map and Results'!$G$71^2+'Map and Results'!$G44^2)/(2*TowerDistanceMatrix!AY26*'Map and Results'!$G44))-0.5*SQRT((-TowerDistanceMatrix!AY26+'Map and Results'!$G$71+'Map and Results'!$G44)*(TowerDistanceMatrix!AY26+'Map and Results'!$G$71-'Map and Results'!$G44)*(TowerDistanceMatrix!AY26-'Map and Results'!$G$71+'Map and Results'!$G44)*(TowerDistanceMatrix!AY26+'Map and Results'!$G$71+'Map and Results'!$G44))))</f>
        <v>0</v>
      </c>
      <c r="AZ27" s="26">
        <f ca="1">IF(TowerDistanceMatrix!AZ26&lt;=ABS('Map and Results'!$G$72-'Map and Results'!$G44),MIN('Map and Results'!$H$72,'Map and Results'!$H44),IF(TowerDistanceMatrix!AZ26&gt;=('Map and Results'!$G44+'Map and Results'!$G$72),0,'Map and Results'!$G$72^2*ACOS((TowerDistanceMatrix!AZ26^2+'Map and Results'!$G$72^2-'Map and Results'!$G44^2)/(2*TowerDistanceMatrix!AZ26*'Map and Results'!$G$72))+'Map and Results'!$G44^2*ACOS((TowerDistanceMatrix!AZ26^2-'Map and Results'!$G$72^2+'Map and Results'!$G44^2)/(2*TowerDistanceMatrix!AZ26*'Map and Results'!$G44))-0.5*SQRT((-TowerDistanceMatrix!AZ26+'Map and Results'!$G$72+'Map and Results'!$G44)*(TowerDistanceMatrix!AZ26+'Map and Results'!$G$72-'Map and Results'!$G44)*(TowerDistanceMatrix!AZ26-'Map and Results'!$G$72+'Map and Results'!$G44)*(TowerDistanceMatrix!AZ26+'Map and Results'!$G$72+'Map and Results'!$G44))))</f>
        <v>0</v>
      </c>
      <c r="BA27" s="26"/>
      <c r="BB27" s="26"/>
      <c r="BC27">
        <f ca="1">IF('Map and Results'!B44=0,0,SUM(C27:AZ27))-BE27</f>
        <v>1526.708789054522</v>
      </c>
      <c r="BD27">
        <v>22</v>
      </c>
      <c r="BE27">
        <f t="shared" ca="1" si="0"/>
        <v>1256.6370614359173</v>
      </c>
      <c r="BG27">
        <f t="shared" ca="1" si="1"/>
        <v>12.566370614359172</v>
      </c>
      <c r="BH27">
        <f t="shared" ca="1" si="2"/>
        <v>251.32741228718348</v>
      </c>
      <c r="BJ27">
        <f ca="1">IF('Map and Results'!B44=0,0,IF((SUM(C27:AZ27)-BE27)&gt;BH27,$BJ$3,0))</f>
        <v>10000000000</v>
      </c>
    </row>
    <row r="28" spans="1:62" ht="15">
      <c r="B28" s="7">
        <v>23</v>
      </c>
      <c r="C28" s="4">
        <f ca="1">IF(TowerDistanceMatrix!C27&lt;=ABS('Map and Results'!$G$23-'Map and Results'!G45),MIN('Map and Results'!H45,'Map and Results'!H43),IF(TowerDistanceMatrix!C27&gt;=('Map and Results'!$G$23+'Map and Results'!G45),0,'Map and Results'!$G$23^2*ACOS((TowerDistanceMatrix!C27^2+'Map and Results'!$G$23^2-'Map and Results'!G45^2)/(2*TowerDistanceMatrix!C27*'Map and Results'!$G$23))+'Map and Results'!G45^2*ACOS((TowerDistanceMatrix!C27^2-'Map and Results'!$G$23^2+'Map and Results'!G45^2)/(2*TowerDistanceMatrix!C27*'Map and Results'!G45))-0.5*SQRT((-TowerDistanceMatrix!C27+'Map and Results'!$G$23+'Map and Results'!G45)*(TowerDistanceMatrix!C27+'Map and Results'!$G$23-'Map and Results'!G45)*(TowerDistanceMatrix!C27-'Map and Results'!$G$23+'Map and Results'!G45)*(TowerDistanceMatrix!C27+'Map and Results'!$G$23+'Map and Results'!G45))))</f>
        <v>0</v>
      </c>
      <c r="D28">
        <f ca="1">IF(TowerDistanceMatrix!D27&lt;=ABS('Map and Results'!$G$24-'Map and Results'!G45),MIN('Map and Results'!$H$24,'Map and Results'!H45),IF(TowerDistanceMatrix!D27&gt;=('Map and Results'!G45+'Map and Results'!$G$24),0,'Map and Results'!$G$24^2*ACOS((TowerDistanceMatrix!D27^2+'Map and Results'!$G$24^2-'Map and Results'!G45^2)/(2*TowerDistanceMatrix!D27*'Map and Results'!$G$24))+'Map and Results'!G45^2*ACOS((TowerDistanceMatrix!D27^2-'Map and Results'!$G$24^2+'Map and Results'!G45^2)/(2*TowerDistanceMatrix!D27*'Map and Results'!G45))-0.5*SQRT((-TowerDistanceMatrix!D27+'Map and Results'!$G$24+'Map and Results'!G45)*(TowerDistanceMatrix!D27+'Map and Results'!$G$24-'Map and Results'!G45)*(TowerDistanceMatrix!D27-'Map and Results'!$G$24+'Map and Results'!G45)*(TowerDistanceMatrix!D27+'Map and Results'!$G$24+'Map and Results'!G45))))</f>
        <v>0</v>
      </c>
      <c r="E28">
        <f ca="1">IF(TowerDistanceMatrix!E27&lt;=ABS('Map and Results'!$G$25-'Map and Results'!G45),MIN('Map and Results'!$H$25,'Map and Results'!H45),IF(TowerDistanceMatrix!E27&gt;=('Map and Results'!G45+'Map and Results'!$G$25),0,'Map and Results'!$G$25^2*ACOS((TowerDistanceMatrix!E27^2+'Map and Results'!$G$25^2-'Map and Results'!G45^2)/(2*TowerDistanceMatrix!E27*'Map and Results'!$G$25))+'Map and Results'!G45^2*ACOS((TowerDistanceMatrix!E27^2-'Map and Results'!$G$25^2+'Map and Results'!G45^2)/(2*TowerDistanceMatrix!E27*'Map and Results'!G45))-0.5*SQRT((-TowerDistanceMatrix!E27+'Map and Results'!$G$25+'Map and Results'!G45)*(TowerDistanceMatrix!E27+'Map and Results'!$G$25-'Map and Results'!G45)*(TowerDistanceMatrix!E27-'Map and Results'!$G$25+'Map and Results'!G45)*(TowerDistanceMatrix!E27+'Map and Results'!$G$25+'Map and Results'!G45))))</f>
        <v>0</v>
      </c>
      <c r="F28">
        <f ca="1">IF(TowerDistanceMatrix!F27&lt;=ABS('Map and Results'!$G$26-'Map and Results'!$G45),MIN('Map and Results'!$H$26,'Map and Results'!$H45),IF(TowerDistanceMatrix!F27&gt;=('Map and Results'!$G45+'Map and Results'!$G$26),0,'Map and Results'!$G$26^2*ACOS((TowerDistanceMatrix!F27^2+'Map and Results'!$G$26^2-'Map and Results'!$G45^2)/(2*TowerDistanceMatrix!F27*'Map and Results'!$G$26))+'Map and Results'!$G45^2*ACOS((TowerDistanceMatrix!F27^2-'Map and Results'!$G$26^2+'Map and Results'!$G45^2)/(2*TowerDistanceMatrix!F27*'Map and Results'!$G45))-0.5*SQRT((-TowerDistanceMatrix!F27+'Map and Results'!$G$26+'Map and Results'!$G45)*(TowerDistanceMatrix!F27+'Map and Results'!$G$26-'Map and Results'!$G45)*(TowerDistanceMatrix!F27-'Map and Results'!$G$26+'Map and Results'!$G45)*(TowerDistanceMatrix!F27+'Map and Results'!$G$26+'Map and Results'!$G45))))</f>
        <v>0</v>
      </c>
      <c r="G28" s="26">
        <f ca="1">IF(TowerDistanceMatrix!G27&lt;=ABS('Map and Results'!$G$27-'Map and Results'!$G45),MIN('Map and Results'!$H$27,'Map and Results'!$H45),IF(TowerDistanceMatrix!G27&gt;=('Map and Results'!$G45+'Map and Results'!$G$27),0,'Map and Results'!$G$27^2*ACOS((TowerDistanceMatrix!G27^2+'Map and Results'!$G$27^2-'Map and Results'!$G45^2)/(2*TowerDistanceMatrix!G27*'Map and Results'!$G$27))+'Map and Results'!$G45^2*ACOS((TowerDistanceMatrix!G27^2-'Map and Results'!$G$27^2+'Map and Results'!$G45^2)/(2*TowerDistanceMatrix!G27*'Map and Results'!$G45))-0.5*SQRT((-TowerDistanceMatrix!G27+'Map and Results'!$G$27+'Map and Results'!$G45)*(TowerDistanceMatrix!G27+'Map and Results'!$G$27-'Map and Results'!$G45)*(TowerDistanceMatrix!G27-'Map and Results'!$G$27+'Map and Results'!$G45)*(TowerDistanceMatrix!G27+'Map and Results'!$G$27+'Map and Results'!$G45))))</f>
        <v>0</v>
      </c>
      <c r="H28" s="26">
        <f ca="1">IF(TowerDistanceMatrix!H27&lt;=ABS('Map and Results'!$G$28-'Map and Results'!$G45),MIN('Map and Results'!$H$28,'Map and Results'!$H45),IF(TowerDistanceMatrix!H27&gt;=('Map and Results'!$G45+'Map and Results'!$G$28),0,'Map and Results'!$G$28^2*ACOS((TowerDistanceMatrix!H27^2+'Map and Results'!$G$28^2-'Map and Results'!$G45^2)/(2*TowerDistanceMatrix!H27*'Map and Results'!$G$28))+'Map and Results'!$G45^2*ACOS((TowerDistanceMatrix!H27^2-'Map and Results'!$G$28^2+'Map and Results'!$G45^2)/(2*TowerDistanceMatrix!H27*'Map and Results'!$G45))-0.5*SQRT((-TowerDistanceMatrix!H27+'Map and Results'!$G$28+'Map and Results'!$G45)*(TowerDistanceMatrix!H27+'Map and Results'!$G$28-'Map and Results'!$G45)*(TowerDistanceMatrix!H27-'Map and Results'!$G$28+'Map and Results'!$G45)*(TowerDistanceMatrix!H27+'Map and Results'!$G$28+'Map and Results'!$G45))))</f>
        <v>0</v>
      </c>
      <c r="I28">
        <f ca="1">IF(TowerDistanceMatrix!I27&lt;=ABS('Map and Results'!$G$29-'Map and Results'!$G45),MIN('Map and Results'!$H$29,'Map and Results'!$H45),IF(TowerDistanceMatrix!I27&gt;=('Map and Results'!$G45+'Map and Results'!$G$29),0,'Map and Results'!$G$29^2*ACOS((TowerDistanceMatrix!I27^2+'Map and Results'!$G$29^2-'Map and Results'!$G45^2)/(2*TowerDistanceMatrix!I27*'Map and Results'!$G$29))+'Map and Results'!$G45^2*ACOS((TowerDistanceMatrix!I27^2-'Map and Results'!$G$29^2+'Map and Results'!$G45^2)/(2*TowerDistanceMatrix!I27*'Map and Results'!$G45))-0.5*SQRT((-TowerDistanceMatrix!I27+'Map and Results'!$G$29+'Map and Results'!$G45)*(TowerDistanceMatrix!I27+'Map and Results'!$G$29-'Map and Results'!$G45)*(TowerDistanceMatrix!I27-'Map and Results'!$G$29+'Map and Results'!$G45)*(TowerDistanceMatrix!I27+'Map and Results'!$G$29+'Map and Results'!$G45))))</f>
        <v>0</v>
      </c>
      <c r="J28">
        <f ca="1">IF(TowerDistanceMatrix!J27&lt;=ABS('Map and Results'!$G$30-'Map and Results'!$G45),MIN('Map and Results'!$H$30,'Map and Results'!$H45),IF(TowerDistanceMatrix!J27&gt;=('Map and Results'!$G45+'Map and Results'!$G$30),0,'Map and Results'!$G$30^2*ACOS((TowerDistanceMatrix!J27^2+'Map and Results'!$G$30^2-'Map and Results'!$G45^2)/(2*TowerDistanceMatrix!J27*'Map and Results'!$G$30))+'Map and Results'!$G45^2*ACOS((TowerDistanceMatrix!J27^2-'Map and Results'!$G$30^2+'Map and Results'!$G45^2)/(2*TowerDistanceMatrix!J27*'Map and Results'!$G45))-0.5*SQRT((-TowerDistanceMatrix!J27+'Map and Results'!$G$30+'Map and Results'!$G45)*(TowerDistanceMatrix!J27+'Map and Results'!$G$30-'Map and Results'!$G45)*(TowerDistanceMatrix!J27-'Map and Results'!$G$30+'Map and Results'!$G45)*(TowerDistanceMatrix!J27+'Map and Results'!$G$30+'Map and Results'!$G45))))</f>
        <v>0</v>
      </c>
      <c r="K28" s="26">
        <f ca="1">IF(TowerDistanceMatrix!K27&lt;=ABS('Map and Results'!$G$31-'Map and Results'!$G45),MIN('Map and Results'!$H$31,'Map and Results'!$H45),IF(TowerDistanceMatrix!K27&gt;=('Map and Results'!$G45+'Map and Results'!$G$31),0,'Map and Results'!$G$31^2*ACOS((TowerDistanceMatrix!K27^2+'Map and Results'!$G$31^2-'Map and Results'!$G45^2)/(2*TowerDistanceMatrix!K27*'Map and Results'!$G$31))+'Map and Results'!$G45^2*ACOS((TowerDistanceMatrix!K27^2-'Map and Results'!$G$31^2+'Map and Results'!$G45^2)/(2*TowerDistanceMatrix!K27*'Map and Results'!$G45))-0.5*SQRT((-TowerDistanceMatrix!K27+'Map and Results'!$G$31+'Map and Results'!$G45)*(TowerDistanceMatrix!K27+'Map and Results'!$G$31-'Map and Results'!$G45)*(TowerDistanceMatrix!K27-'Map and Results'!$G$31+'Map and Results'!$G45)*(TowerDistanceMatrix!K27+'Map and Results'!$G$31+'Map and Results'!$G45))))</f>
        <v>0</v>
      </c>
      <c r="L28" s="26">
        <f ca="1">IF(TowerDistanceMatrix!L27&lt;=ABS('Map and Results'!$G$32-'Map and Results'!$G45),MIN('Map and Results'!$H$32,'Map and Results'!$H45),IF(TowerDistanceMatrix!L27&gt;=('Map and Results'!$G45+'Map and Results'!$G$32),0,'Map and Results'!$G$32^2*ACOS((TowerDistanceMatrix!L27^2+'Map and Results'!$G$32^2-'Map and Results'!$G45^2)/(2*TowerDistanceMatrix!L27*'Map and Results'!$G$32))+'Map and Results'!$G45^2*ACOS((TowerDistanceMatrix!L27^2-'Map and Results'!$G$32^2+'Map and Results'!$G45^2)/(2*TowerDistanceMatrix!L27*'Map and Results'!$G45))-0.5*SQRT((-TowerDistanceMatrix!L27+'Map and Results'!$G$32+'Map and Results'!$G45)*(TowerDistanceMatrix!L27+'Map and Results'!$G$32-'Map and Results'!$G45)*(TowerDistanceMatrix!L27-'Map and Results'!$G$32+'Map and Results'!$G45)*(TowerDistanceMatrix!L27+'Map and Results'!$G$32+'Map and Results'!$G45))))</f>
        <v>0</v>
      </c>
      <c r="M28" s="26">
        <f ca="1">IF(TowerDistanceMatrix!M27&lt;=ABS('Map and Results'!$G$33-'Map and Results'!$G45),MIN('Map and Results'!$H$33,'Map and Results'!$H45),IF(TowerDistanceMatrix!M27&gt;=('Map and Results'!$G45+'Map and Results'!$G$33),0,'Map and Results'!$G$33^2*ACOS((TowerDistanceMatrix!M27^2+'Map and Results'!$G$33^2-'Map and Results'!$G45^2)/(2*TowerDistanceMatrix!M27*'Map and Results'!$G$33))+'Map and Results'!$G45^2*ACOS((TowerDistanceMatrix!M27^2-'Map and Results'!$G$33^2+'Map and Results'!$G45^2)/(2*TowerDistanceMatrix!M27*'Map and Results'!$G45))-0.5*SQRT((-TowerDistanceMatrix!M27+'Map and Results'!$G$33+'Map and Results'!$G45)*(TowerDistanceMatrix!M27+'Map and Results'!$G$33-'Map and Results'!$G45)*(TowerDistanceMatrix!M27-'Map and Results'!$G$33+'Map and Results'!$G45)*(TowerDistanceMatrix!M27+'Map and Results'!$G$33+'Map and Results'!$G45))))</f>
        <v>0</v>
      </c>
      <c r="N28" s="26">
        <f ca="1">IF(TowerDistanceMatrix!N27&lt;=ABS('Map and Results'!$G$34-'Map and Results'!$G45),MIN('Map and Results'!$H$34,'Map and Results'!$H45),IF(TowerDistanceMatrix!N27&gt;=('Map and Results'!$G45+'Map and Results'!$G$34),0,'Map and Results'!$G$34^2*ACOS((TowerDistanceMatrix!N27^2+'Map and Results'!$G$34^2-'Map and Results'!$G45^2)/(2*TowerDistanceMatrix!N27*'Map and Results'!$G$34))+'Map and Results'!$G45^2*ACOS((TowerDistanceMatrix!N27^2-'Map and Results'!$G$34^2+'Map and Results'!$G45^2)/(2*TowerDistanceMatrix!N27*'Map and Results'!$G45))-0.5*SQRT((-TowerDistanceMatrix!N27+'Map and Results'!$G$34+'Map and Results'!$G45)*(TowerDistanceMatrix!N27+'Map and Results'!$G$34-'Map and Results'!$G45)*(TowerDistanceMatrix!N27-'Map and Results'!$G$34+'Map and Results'!$G45)*(TowerDistanceMatrix!N27+'Map and Results'!$G$34+'Map and Results'!$G45))))</f>
        <v>0</v>
      </c>
      <c r="O28" s="26">
        <f ca="1">IF(TowerDistanceMatrix!O27&lt;=ABS('Map and Results'!$G$35-'Map and Results'!$G45),MIN('Map and Results'!$H$35,'Map and Results'!$H45),IF(TowerDistanceMatrix!O27&gt;=('Map and Results'!$G45+'Map and Results'!$G$35),0,'Map and Results'!$G$35^2*ACOS((TowerDistanceMatrix!O27^2+'Map and Results'!$G$35^2-'Map and Results'!$G45^2)/(2*TowerDistanceMatrix!O27*'Map and Results'!$G$35))+'Map and Results'!$G45^2*ACOS((TowerDistanceMatrix!O27^2-'Map and Results'!$G$35^2+'Map and Results'!$G45^2)/(2*TowerDistanceMatrix!O27*'Map and Results'!$G45))-0.5*SQRT((-TowerDistanceMatrix!O27+'Map and Results'!$G$35+'Map and Results'!$G45)*(TowerDistanceMatrix!O27+'Map and Results'!$G$35-'Map and Results'!$G45)*(TowerDistanceMatrix!O27-'Map and Results'!$G$35+'Map and Results'!$G45)*(TowerDistanceMatrix!O27+'Map and Results'!$G$35+'Map and Results'!$G45))))</f>
        <v>0</v>
      </c>
      <c r="P28" s="26">
        <f ca="1">IF(TowerDistanceMatrix!P27&lt;=ABS('Map and Results'!$G$36-'Map and Results'!$G45),MIN('Map and Results'!$H$36,'Map and Results'!$H45),IF(TowerDistanceMatrix!P27&gt;=('Map and Results'!$G45+'Map and Results'!$G$36),0,'Map and Results'!$G$36^2*ACOS((TowerDistanceMatrix!P27^2+'Map and Results'!$G$36^2-'Map and Results'!$G45^2)/(2*TowerDistanceMatrix!P27*'Map and Results'!$G$36))+'Map and Results'!$G45^2*ACOS((TowerDistanceMatrix!P27^2-'Map and Results'!$G$36^2+'Map and Results'!$G45^2)/(2*TowerDistanceMatrix!P27*'Map and Results'!$G45))-0.5*SQRT((-TowerDistanceMatrix!P27+'Map and Results'!$G$36+'Map and Results'!$G45)*(TowerDistanceMatrix!P27+'Map and Results'!$G$36-'Map and Results'!$G45)*(TowerDistanceMatrix!P27-'Map and Results'!$G$36+'Map and Results'!$G45)*(TowerDistanceMatrix!P27+'Map and Results'!$G$36+'Map and Results'!$G45))))</f>
        <v>0</v>
      </c>
      <c r="Q28" s="26">
        <f ca="1">IF(TowerDistanceMatrix!Q27&lt;=ABS('Map and Results'!$G$37-'Map and Results'!$G45),MIN('Map and Results'!$H$37,'Map and Results'!$H45),IF(TowerDistanceMatrix!Q27&gt;=('Map and Results'!$G45+'Map and Results'!$G$37),0,'Map and Results'!$G$37^2*ACOS((TowerDistanceMatrix!Q27^2+'Map and Results'!$G$37^2-'Map and Results'!$G45^2)/(2*TowerDistanceMatrix!Q27*'Map and Results'!$G$37))+'Map and Results'!$G45^2*ACOS((TowerDistanceMatrix!Q27^2-'Map and Results'!$G$37^2+'Map and Results'!$G45^2)/(2*TowerDistanceMatrix!Q27*'Map and Results'!$G45))-0.5*SQRT((-TowerDistanceMatrix!Q27+'Map and Results'!$G$37+'Map and Results'!$G45)*(TowerDistanceMatrix!Q27+'Map and Results'!$G$37-'Map and Results'!$G45)*(TowerDistanceMatrix!Q27-'Map and Results'!$G$37+'Map and Results'!$G45)*(TowerDistanceMatrix!Q27+'Map and Results'!$G$37+'Map and Results'!$G45))))</f>
        <v>0</v>
      </c>
      <c r="R28" s="26">
        <f ca="1">IF(TowerDistanceMatrix!R27&lt;=ABS('Map and Results'!$G$38-'Map and Results'!$G45),MIN('Map and Results'!$H$38,'Map and Results'!$H45),IF(TowerDistanceMatrix!R27&gt;=('Map and Results'!$G45+'Map and Results'!$G$38),0,'Map and Results'!$G$38^2*ACOS((TowerDistanceMatrix!R27^2+'Map and Results'!$G$38^2-'Map and Results'!$G45^2)/(2*TowerDistanceMatrix!R27*'Map and Results'!$G$38))+'Map and Results'!$G45^2*ACOS((TowerDistanceMatrix!R27^2-'Map and Results'!$G$38^2+'Map and Results'!$G45^2)/(2*TowerDistanceMatrix!R27*'Map and Results'!$G45))-0.5*SQRT((-TowerDistanceMatrix!R27+'Map and Results'!$G$38+'Map and Results'!$G45)*(TowerDistanceMatrix!R27+'Map and Results'!$G$38-'Map and Results'!$G45)*(TowerDistanceMatrix!R27-'Map and Results'!$G$38+'Map and Results'!$G45)*(TowerDistanceMatrix!R27+'Map and Results'!$G$38+'Map and Results'!$G45))))</f>
        <v>0</v>
      </c>
      <c r="S28" s="26">
        <f ca="1">IF(TowerDistanceMatrix!S27&lt;=ABS('Map and Results'!$G$39-'Map and Results'!$G45),MIN('Map and Results'!$H$39,'Map and Results'!$H45),IF(TowerDistanceMatrix!S27&gt;=('Map and Results'!$G45+'Map and Results'!$G$39),0,'Map and Results'!$G$39^2*ACOS((TowerDistanceMatrix!S27^2+'Map and Results'!$G$39^2-'Map and Results'!$G45^2)/(2*TowerDistanceMatrix!S27*'Map and Results'!$G$39))+'Map and Results'!$G45^2*ACOS((TowerDistanceMatrix!S27^2-'Map and Results'!$G$39^2+'Map and Results'!$G45^2)/(2*TowerDistanceMatrix!S27*'Map and Results'!$G45))-0.5*SQRT((-TowerDistanceMatrix!S27+'Map and Results'!$G$39+'Map and Results'!$G45)*(TowerDistanceMatrix!S27+'Map and Results'!$G$39-'Map and Results'!$G45)*(TowerDistanceMatrix!S27-'Map and Results'!$G$39+'Map and Results'!$G45)*(TowerDistanceMatrix!S27+'Map and Results'!$G$39+'Map and Results'!$G45))))</f>
        <v>0</v>
      </c>
      <c r="T28" s="26">
        <f ca="1">IF(TowerDistanceMatrix!T27&lt;=ABS('Map and Results'!$G$40-'Map and Results'!$G45),MIN('Map and Results'!$H$40,'Map and Results'!$H45),IF(TowerDistanceMatrix!T27&gt;=('Map and Results'!$G45+'Map and Results'!$G$40),0,'Map and Results'!$G$40^2*ACOS((TowerDistanceMatrix!T27^2+'Map and Results'!$G$40^2-'Map and Results'!$G45^2)/(2*TowerDistanceMatrix!T27*'Map and Results'!$G$40))+'Map and Results'!$G45^2*ACOS((TowerDistanceMatrix!T27^2-'Map and Results'!$G$40^2+'Map and Results'!$G45^2)/(2*TowerDistanceMatrix!T27*'Map and Results'!$G45))-0.5*SQRT((-TowerDistanceMatrix!T27+'Map and Results'!$G$40+'Map and Results'!$G45)*(TowerDistanceMatrix!T27+'Map and Results'!$G$40-'Map and Results'!$G45)*(TowerDistanceMatrix!T27-'Map and Results'!$G$40+'Map and Results'!$G45)*(TowerDistanceMatrix!T27+'Map and Results'!$G$40+'Map and Results'!$G45))))</f>
        <v>126.62873199709776</v>
      </c>
      <c r="U28" s="26">
        <f ca="1">IF(TowerDistanceMatrix!U27&lt;=ABS('Map and Results'!$G$41-'Map and Results'!$G45),MIN('Map and Results'!$H$41,'Map and Results'!$H45),IF(TowerDistanceMatrix!U27&gt;=('Map and Results'!$G45+'Map and Results'!$G$41),0,'Map and Results'!$G$41^2*ACOS((TowerDistanceMatrix!U27^2+'Map and Results'!$G$41^2-'Map and Results'!$G45^2)/(2*TowerDistanceMatrix!U27*'Map and Results'!$G$41))+'Map and Results'!$G45^2*ACOS((TowerDistanceMatrix!U27^2-'Map and Results'!$G$41^2+'Map and Results'!$G45^2)/(2*TowerDistanceMatrix!U27*'Map and Results'!$G45))-0.5*SQRT((-TowerDistanceMatrix!U27+'Map and Results'!$G$41+'Map and Results'!$G45)*(TowerDistanceMatrix!U27+'Map and Results'!$G$41-'Map and Results'!$G45)*(TowerDistanceMatrix!U27-'Map and Results'!$G$41+'Map and Results'!$G45)*(TowerDistanceMatrix!U27+'Map and Results'!$G$41+'Map and Results'!$G45))))</f>
        <v>0</v>
      </c>
      <c r="V28" s="26">
        <f ca="1">IF(TowerDistanceMatrix!V27&lt;=ABS('Map and Results'!$G$42-'Map and Results'!$G45),MIN('Map and Results'!$H$42,'Map and Results'!$H45),IF(TowerDistanceMatrix!V27&gt;=('Map and Results'!$G45+'Map and Results'!$G$42),0,'Map and Results'!$G$42^2*ACOS((TowerDistanceMatrix!V27^2+'Map and Results'!$G$42^2-'Map and Results'!$G45^2)/(2*TowerDistanceMatrix!V27*'Map and Results'!$G$42))+'Map and Results'!$G45^2*ACOS((TowerDistanceMatrix!V27^2-'Map and Results'!$G$42^2+'Map and Results'!$G45^2)/(2*TowerDistanceMatrix!V27*'Map and Results'!$G45))-0.5*SQRT((-TowerDistanceMatrix!V27+'Map and Results'!$G$42+'Map and Results'!$G45)*(TowerDistanceMatrix!V27+'Map and Results'!$G$42-'Map and Results'!$G45)*(TowerDistanceMatrix!V27-'Map and Results'!$G$42+'Map and Results'!$G45)*(TowerDistanceMatrix!V27+'Map and Results'!$G$42+'Map and Results'!$G45))))</f>
        <v>532.98804232382031</v>
      </c>
      <c r="W28" s="26">
        <f ca="1">IF(TowerDistanceMatrix!W27&lt;=ABS('Map and Results'!$G$43-'Map and Results'!$G45),MIN('Map and Results'!$H$43,'Map and Results'!$H45),IF(TowerDistanceMatrix!W27&gt;=('Map and Results'!$G45+'Map and Results'!$G$43),0,'Map and Results'!$G$43^2*ACOS((TowerDistanceMatrix!W27^2+'Map and Results'!$G$43^2-'Map and Results'!$G45^2)/(2*TowerDistanceMatrix!W27*'Map and Results'!$G$43))+'Map and Results'!$G45^2*ACOS((TowerDistanceMatrix!W27^2-'Map and Results'!$G$43^2+'Map and Results'!$G45^2)/(2*TowerDistanceMatrix!W27*'Map and Results'!$G45))-0.5*SQRT((-TowerDistanceMatrix!W27+'Map and Results'!$G$43+'Map and Results'!$G45)*(TowerDistanceMatrix!W27+'Map and Results'!$G$43-'Map and Results'!$G45)*(TowerDistanceMatrix!W27-'Map and Results'!$G$43+'Map and Results'!$G45)*(TowerDistanceMatrix!W27+'Map and Results'!$G$43+'Map and Results'!$G45))))</f>
        <v>0</v>
      </c>
      <c r="X28" s="26">
        <f ca="1">IF(TowerDistanceMatrix!X27&lt;=ABS('Map and Results'!$G$44-'Map and Results'!$G45),MIN('Map and Results'!$H$44,'Map and Results'!$H45),IF(TowerDistanceMatrix!X27&gt;=('Map and Results'!$G45+'Map and Results'!$G$44),0,'Map and Results'!$G$44^2*ACOS((TowerDistanceMatrix!X27^2+'Map and Results'!$G$44^2-'Map and Results'!$G45^2)/(2*TowerDistanceMatrix!X27*'Map and Results'!$G$44))+'Map and Results'!$G45^2*ACOS((TowerDistanceMatrix!X27^2-'Map and Results'!$G$44^2+'Map and Results'!$G45^2)/(2*TowerDistanceMatrix!X27*'Map and Results'!$G45))-0.5*SQRT((-TowerDistanceMatrix!X27+'Map and Results'!$G$44+'Map and Results'!$G45)*(TowerDistanceMatrix!X27+'Map and Results'!$G$44-'Map and Results'!$G45)*(TowerDistanceMatrix!X27-'Map and Results'!$G$44+'Map and Results'!$G45)*(TowerDistanceMatrix!X27+'Map and Results'!$G$44+'Map and Results'!$G45))))</f>
        <v>0</v>
      </c>
      <c r="Y28" s="26">
        <f ca="1">IF(TowerDistanceMatrix!Y27&lt;=ABS('Map and Results'!$G$45-'Map and Results'!$G45),MIN('Map and Results'!$H$45,'Map and Results'!$H45),IF(TowerDistanceMatrix!Y27&gt;=('Map and Results'!$G45+'Map and Results'!$G$45),0,'Map and Results'!$G$45^2*ACOS((TowerDistanceMatrix!Y27^2+'Map and Results'!$G$45^2-'Map and Results'!$G45^2)/(2*TowerDistanceMatrix!Y27*'Map and Results'!$G$45))+'Map and Results'!$G45^2*ACOS((TowerDistanceMatrix!Y27^2-'Map and Results'!$G$45^2+'Map and Results'!$G45^2)/(2*TowerDistanceMatrix!Y27*'Map and Results'!$G45))-0.5*SQRT((-TowerDistanceMatrix!Y27+'Map and Results'!$G$45+'Map and Results'!$G45)*(TowerDistanceMatrix!Y27+'Map and Results'!$G$45-'Map and Results'!$G45)*(TowerDistanceMatrix!Y27-'Map and Results'!$G$45+'Map and Results'!$G45)*(TowerDistanceMatrix!Y27+'Map and Results'!$G$45+'Map and Results'!$G45))))</f>
        <v>1256.6370614359173</v>
      </c>
      <c r="Z28" s="26">
        <f ca="1">IF(TowerDistanceMatrix!Z27&lt;=ABS('Map and Results'!$G$46-'Map and Results'!$G45),MIN('Map and Results'!$H$46,'Map and Results'!$H45),IF(TowerDistanceMatrix!Z27&gt;=('Map and Results'!$G45+'Map and Results'!$G$46),0,'Map and Results'!$G$46^2*ACOS((TowerDistanceMatrix!Z27^2+'Map and Results'!$G$46^2-'Map and Results'!$G45^2)/(2*TowerDistanceMatrix!Z27*'Map and Results'!$G$46))+'Map and Results'!$G45^2*ACOS((TowerDistanceMatrix!Z27^2-'Map and Results'!$G$46^2+'Map and Results'!$G45^2)/(2*TowerDistanceMatrix!Z27*'Map and Results'!$G45))-0.5*SQRT((-TowerDistanceMatrix!Z27+'Map and Results'!$G$46+'Map and Results'!$G45)*(TowerDistanceMatrix!Z27+'Map and Results'!$G$46-'Map and Results'!$G45)*(TowerDistanceMatrix!Z27-'Map and Results'!$G$46+'Map and Results'!$G45)*(TowerDistanceMatrix!Z27+'Map and Results'!$G$46+'Map and Results'!$G45))))</f>
        <v>0</v>
      </c>
      <c r="AA28" s="26">
        <f ca="1">IF(TowerDistanceMatrix!AA27&lt;=ABS('Map and Results'!$G$47-'Map and Results'!$G45),MIN('Map and Results'!$H$47,'Map and Results'!$H45),IF(TowerDistanceMatrix!AA27&gt;=('Map and Results'!$G45+'Map and Results'!$G$47),0,'Map and Results'!$G$47^2*ACOS((TowerDistanceMatrix!AA27^2+'Map and Results'!$G$47^2-'Map and Results'!$G45^2)/(2*TowerDistanceMatrix!AA27*'Map and Results'!$G$47))+'Map and Results'!$G45^2*ACOS((TowerDistanceMatrix!AA27^2-'Map and Results'!$G$47^2+'Map and Results'!$G45^2)/(2*TowerDistanceMatrix!AA27*'Map and Results'!$G45))-0.5*SQRT((-TowerDistanceMatrix!AA27+'Map and Results'!$G$47+'Map and Results'!$G45)*(TowerDistanceMatrix!AA27+'Map and Results'!$G$47-'Map and Results'!$G45)*(TowerDistanceMatrix!AA27-'Map and Results'!$G$47+'Map and Results'!$G45)*(TowerDistanceMatrix!AA27+'Map and Results'!$G$47+'Map and Results'!$G45))))</f>
        <v>0</v>
      </c>
      <c r="AB28" s="26">
        <f ca="1">IF(TowerDistanceMatrix!AB27&lt;=ABS('Map and Results'!$G$48-'Map and Results'!$G45),MIN('Map and Results'!$H$48,'Map and Results'!$H45),IF(TowerDistanceMatrix!AB27&gt;=('Map and Results'!$G45+'Map and Results'!$G$48),0,'Map and Results'!$G$48^2*ACOS((TowerDistanceMatrix!AB27^2+'Map and Results'!$G$48^2-'Map and Results'!$G45^2)/(2*TowerDistanceMatrix!AB27*'Map and Results'!$G$48))+'Map and Results'!$G45^2*ACOS((TowerDistanceMatrix!AB27^2-'Map and Results'!$G$48^2+'Map and Results'!$G45^2)/(2*TowerDistanceMatrix!AB27*'Map and Results'!$G45))-0.5*SQRT((-TowerDistanceMatrix!AB27+'Map and Results'!$G$48+'Map and Results'!$G45)*(TowerDistanceMatrix!AB27+'Map and Results'!$G$48-'Map and Results'!$G45)*(TowerDistanceMatrix!AB27-'Map and Results'!$G$48+'Map and Results'!$G45)*(TowerDistanceMatrix!AB27+'Map and Results'!$G$48+'Map and Results'!$G45))))</f>
        <v>0</v>
      </c>
      <c r="AC28" s="26">
        <f ca="1">IF(TowerDistanceMatrix!AC27&lt;=ABS('Map and Results'!$G$49-'Map and Results'!$G45),MIN('Map and Results'!$H$49,'Map and Results'!$H45),IF(TowerDistanceMatrix!AC27&gt;=('Map and Results'!$G45+'Map and Results'!$G$49),0,'Map and Results'!$G$49^2*ACOS((TowerDistanceMatrix!AC27^2+'Map and Results'!$G$49^2-'Map and Results'!$G45^2)/(2*TowerDistanceMatrix!AC27*'Map and Results'!$G$49))+'Map and Results'!$G45^2*ACOS((TowerDistanceMatrix!AC27^2-'Map and Results'!$G$49^2+'Map and Results'!$G45^2)/(2*TowerDistanceMatrix!AC27*'Map and Results'!$G45))-0.5*SQRT((-TowerDistanceMatrix!AC27+'Map and Results'!$G$49+'Map and Results'!$G45)*(TowerDistanceMatrix!AC27+'Map and Results'!$G$49-'Map and Results'!$G45)*(TowerDistanceMatrix!AC27-'Map and Results'!$G$49+'Map and Results'!$G45)*(TowerDistanceMatrix!AC27+'Map and Results'!$G$49+'Map and Results'!$G45))))</f>
        <v>0</v>
      </c>
      <c r="AD28" s="26">
        <f ca="1">IF(TowerDistanceMatrix!AD27&lt;=ABS('Map and Results'!$G$50-'Map and Results'!$G45),MIN('Map and Results'!$H$50,'Map and Results'!$H45),IF(TowerDistanceMatrix!AD27&gt;=('Map and Results'!$G45+'Map and Results'!$G$50),0,'Map and Results'!$G$50^2*ACOS((TowerDistanceMatrix!AD27^2+'Map and Results'!$G$50^2-'Map and Results'!$G45^2)/(2*TowerDistanceMatrix!AD27*'Map and Results'!$G$50))+'Map and Results'!$G45^2*ACOS((TowerDistanceMatrix!AD27^2-'Map and Results'!$G$50^2+'Map and Results'!$G45^2)/(2*TowerDistanceMatrix!AD27*'Map and Results'!$G45))-0.5*SQRT((-TowerDistanceMatrix!AD27+'Map and Results'!$G$50+'Map and Results'!$G45)*(TowerDistanceMatrix!AD27+'Map and Results'!$G$50-'Map and Results'!$G45)*(TowerDistanceMatrix!AD27-'Map and Results'!$G$50+'Map and Results'!$G45)*(TowerDistanceMatrix!AD27+'Map and Results'!$G$50+'Map and Results'!$G45))))</f>
        <v>0</v>
      </c>
      <c r="AE28" s="26">
        <f ca="1">IF(TowerDistanceMatrix!AE27&lt;=ABS('Map and Results'!$G$51-'Map and Results'!$G45),MIN('Map and Results'!$H$51,'Map and Results'!$H45),IF(TowerDistanceMatrix!AE27&gt;=('Map and Results'!$G45+'Map and Results'!$G$51),0,'Map and Results'!$G$51^2*ACOS((TowerDistanceMatrix!AE27^2+'Map and Results'!$G$51^2-'Map and Results'!$G45^2)/(2*TowerDistanceMatrix!AE27*'Map and Results'!$G$51))+'Map and Results'!$G45^2*ACOS((TowerDistanceMatrix!AE27^2-'Map and Results'!$G$51^2+'Map and Results'!$G45^2)/(2*TowerDistanceMatrix!AE27*'Map and Results'!$G45))-0.5*SQRT((-TowerDistanceMatrix!AE27+'Map and Results'!$G$51+'Map and Results'!$G45)*(TowerDistanceMatrix!AE27+'Map and Results'!$G$51-'Map and Results'!$G45)*(TowerDistanceMatrix!AE27-'Map and Results'!$G$51+'Map and Results'!$G45)*(TowerDistanceMatrix!AE27+'Map and Results'!$G$51+'Map and Results'!$G45))))</f>
        <v>0</v>
      </c>
      <c r="AF28" s="26">
        <f ca="1">IF(TowerDistanceMatrix!AF27&lt;=ABS('Map and Results'!$G$52-'Map and Results'!$G45),MIN('Map and Results'!$H$52,'Map and Results'!$H45),IF(TowerDistanceMatrix!AF27&gt;=('Map and Results'!$G45+'Map and Results'!$G$52),0,'Map and Results'!$G$52^2*ACOS((TowerDistanceMatrix!AF27^2+'Map and Results'!$G$52^2-'Map and Results'!$G45^2)/(2*TowerDistanceMatrix!AF27*'Map and Results'!$G$52))+'Map and Results'!$G45^2*ACOS((TowerDistanceMatrix!AF27^2-'Map and Results'!$G$52^2+'Map and Results'!$G45^2)/(2*TowerDistanceMatrix!AF27*'Map and Results'!$G45))-0.5*SQRT((-TowerDistanceMatrix!AF27+'Map and Results'!$G$52+'Map and Results'!$G45)*(TowerDistanceMatrix!AF27+'Map and Results'!$G$52-'Map and Results'!$G45)*(TowerDistanceMatrix!AF27-'Map and Results'!$G$52+'Map and Results'!$G45)*(TowerDistanceMatrix!AF27+'Map and Results'!$G$52+'Map and Results'!$G45))))</f>
        <v>0</v>
      </c>
      <c r="AG28" s="26">
        <f ca="1">IF(TowerDistanceMatrix!AG27&lt;=ABS('Map and Results'!$G$53-'Map and Results'!$G45),MIN('Map and Results'!$H$53,'Map and Results'!$H45),IF(TowerDistanceMatrix!AG27&gt;=('Map and Results'!$G45+'Map and Results'!$G$53),0,'Map and Results'!$G$53^2*ACOS((TowerDistanceMatrix!AG27^2+'Map and Results'!$G$53^2-'Map and Results'!$G45^2)/(2*TowerDistanceMatrix!AG27*'Map and Results'!$G$53))+'Map and Results'!$G45^2*ACOS((TowerDistanceMatrix!AG27^2-'Map and Results'!$G$53^2+'Map and Results'!$G45^2)/(2*TowerDistanceMatrix!AG27*'Map and Results'!$G45))-0.5*SQRT((-TowerDistanceMatrix!AG27+'Map and Results'!$G$53+'Map and Results'!$G45)*(TowerDistanceMatrix!AG27+'Map and Results'!$G$53-'Map and Results'!$G45)*(TowerDistanceMatrix!AG27-'Map and Results'!$G$53+'Map and Results'!$G45)*(TowerDistanceMatrix!AG27+'Map and Results'!$G$53+'Map and Results'!$G45))))</f>
        <v>0</v>
      </c>
      <c r="AH28" s="26">
        <f ca="1">IF(TowerDistanceMatrix!AH27&lt;=ABS('Map and Results'!$G$54-'Map and Results'!$G45),MIN('Map and Results'!$H$54,'Map and Results'!$H45),IF(TowerDistanceMatrix!AH27&gt;=('Map and Results'!$G45+'Map and Results'!$G$54),0,'Map and Results'!$G$54^2*ACOS((TowerDistanceMatrix!AH27^2+'Map and Results'!$G$54^2-'Map and Results'!$G45^2)/(2*TowerDistanceMatrix!AH27*'Map and Results'!$G$54))+'Map and Results'!$G45^2*ACOS((TowerDistanceMatrix!AH27^2-'Map and Results'!$G$54^2+'Map and Results'!$G45^2)/(2*TowerDistanceMatrix!AH27*'Map and Results'!$G45))-0.5*SQRT((-TowerDistanceMatrix!AH27+'Map and Results'!$G$54+'Map and Results'!$G45)*(TowerDistanceMatrix!AH27+'Map and Results'!$G$54-'Map and Results'!$G45)*(TowerDistanceMatrix!AH27-'Map and Results'!$G$54+'Map and Results'!$G45)*(TowerDistanceMatrix!AH27+'Map and Results'!$G$54+'Map and Results'!$G45))))</f>
        <v>0</v>
      </c>
      <c r="AI28" s="26">
        <f ca="1">IF(TowerDistanceMatrix!AI27&lt;=ABS('Map and Results'!$G$55-'Map and Results'!$G45),MIN('Map and Results'!$H$55,'Map and Results'!$H45),IF(TowerDistanceMatrix!AI27&gt;=('Map and Results'!$G45+'Map and Results'!$G$55),0,'Map and Results'!$G$55^2*ACOS((TowerDistanceMatrix!AI27^2+'Map and Results'!$G$55^2-'Map and Results'!$G45^2)/(2*TowerDistanceMatrix!AI27*'Map and Results'!$G$55))+'Map and Results'!$G45^2*ACOS((TowerDistanceMatrix!AI27^2-'Map and Results'!$G$55^2+'Map and Results'!$G45^2)/(2*TowerDistanceMatrix!AI27*'Map and Results'!$G45))-0.5*SQRT((-TowerDistanceMatrix!AI27+'Map and Results'!$G$55+'Map and Results'!$G45)*(TowerDistanceMatrix!AI27+'Map and Results'!$G$55-'Map and Results'!$G45)*(TowerDistanceMatrix!AI27-'Map and Results'!$G$55+'Map and Results'!$G45)*(TowerDistanceMatrix!AI27+'Map and Results'!$G$55+'Map and Results'!$G45))))</f>
        <v>0</v>
      </c>
      <c r="AJ28" s="26">
        <f ca="1">IF(TowerDistanceMatrix!AJ27&lt;=ABS('Map and Results'!$G$56-'Map and Results'!$G45),MIN('Map and Results'!$H$56,'Map and Results'!$H45),IF(TowerDistanceMatrix!AJ27&gt;=('Map and Results'!$G45+'Map and Results'!$G$56),0,'Map and Results'!$G$56^2*ACOS((TowerDistanceMatrix!AJ27^2+'Map and Results'!$G$56^2-'Map and Results'!$G45^2)/(2*TowerDistanceMatrix!AJ27*'Map and Results'!$G$56))+'Map and Results'!$G45^2*ACOS((TowerDistanceMatrix!AJ27^2-'Map and Results'!$G$56^2+'Map and Results'!$G45^2)/(2*TowerDistanceMatrix!AJ27*'Map and Results'!$G45))-0.5*SQRT((-TowerDistanceMatrix!AJ27+'Map and Results'!$G$56+'Map and Results'!$G45)*(TowerDistanceMatrix!AJ27+'Map and Results'!$G$56-'Map and Results'!$G45)*(TowerDistanceMatrix!AJ27-'Map and Results'!$G$56+'Map and Results'!$G45)*(TowerDistanceMatrix!AJ27+'Map and Results'!$G$56+'Map and Results'!$G45))))</f>
        <v>0</v>
      </c>
      <c r="AK28" s="26">
        <f ca="1">IF(TowerDistanceMatrix!AK27&lt;=ABS('Map and Results'!$G$57-'Map and Results'!$G45),MIN('Map and Results'!$H$57,'Map and Results'!$H45),IF(TowerDistanceMatrix!AK27&gt;=('Map and Results'!$G45+'Map and Results'!$G$57),0,'Map and Results'!$G$57^2*ACOS((TowerDistanceMatrix!AK27^2+'Map and Results'!$G$57^2-'Map and Results'!$G45^2)/(2*TowerDistanceMatrix!AK27*'Map and Results'!$G$57))+'Map and Results'!$G45^2*ACOS((TowerDistanceMatrix!AK27^2-'Map and Results'!$G$57^2+'Map and Results'!$G45^2)/(2*TowerDistanceMatrix!AK27*'Map and Results'!$G45))-0.5*SQRT((-TowerDistanceMatrix!AK27+'Map and Results'!$G$57+'Map and Results'!$G45)*(TowerDistanceMatrix!AK27+'Map and Results'!$G$57-'Map and Results'!$G45)*(TowerDistanceMatrix!AK27-'Map and Results'!$G$57+'Map and Results'!$G45)*(TowerDistanceMatrix!AK27+'Map and Results'!$G$57+'Map and Results'!$G45))))</f>
        <v>0</v>
      </c>
      <c r="AL28" s="26">
        <f ca="1">IF(TowerDistanceMatrix!AL27&lt;=ABS('Map and Results'!$G$58-'Map and Results'!$G45),MIN('Map and Results'!$H$58,'Map and Results'!$H45),IF(TowerDistanceMatrix!AL27&gt;=('Map and Results'!$G45+'Map and Results'!$G$58),0,'Map and Results'!$G$58^2*ACOS((TowerDistanceMatrix!AL27^2+'Map and Results'!$G$58^2-'Map and Results'!$G45^2)/(2*TowerDistanceMatrix!AL27*'Map and Results'!$G$58))+'Map and Results'!$G45^2*ACOS((TowerDistanceMatrix!AL27^2-'Map and Results'!$G$58^2+'Map and Results'!$G45^2)/(2*TowerDistanceMatrix!AL27*'Map and Results'!$G45))-0.5*SQRT((-TowerDistanceMatrix!AL27+'Map and Results'!$G$58+'Map and Results'!$G45)*(TowerDistanceMatrix!AL27+'Map and Results'!$G$58-'Map and Results'!$G45)*(TowerDistanceMatrix!AL27-'Map and Results'!$G$58+'Map and Results'!$G45)*(TowerDistanceMatrix!AL27+'Map and Results'!$G$58+'Map and Results'!$G45))))</f>
        <v>0</v>
      </c>
      <c r="AM28" s="26">
        <f ca="1">IF(TowerDistanceMatrix!AM27&lt;=ABS('Map and Results'!$G$59-'Map and Results'!$G45),MIN('Map and Results'!$H$59,'Map and Results'!$H45),IF(TowerDistanceMatrix!AM27&gt;=('Map and Results'!$G45+'Map and Results'!$G$59),0,'Map and Results'!$G$59^2*ACOS((TowerDistanceMatrix!AM27^2+'Map and Results'!$G$59^2-'Map and Results'!$G45^2)/(2*TowerDistanceMatrix!AM27*'Map and Results'!$G$59))+'Map and Results'!$G45^2*ACOS((TowerDistanceMatrix!AM27^2-'Map and Results'!$G$59^2+'Map and Results'!$G45^2)/(2*TowerDistanceMatrix!AM27*'Map and Results'!$G45))-0.5*SQRT((-TowerDistanceMatrix!AM27+'Map and Results'!$G$59+'Map and Results'!$G45)*(TowerDistanceMatrix!AM27+'Map and Results'!$G$59-'Map and Results'!$G45)*(TowerDistanceMatrix!AM27-'Map and Results'!$G$59+'Map and Results'!$G45)*(TowerDistanceMatrix!AM27+'Map and Results'!$G$59+'Map and Results'!$G45))))</f>
        <v>0</v>
      </c>
      <c r="AN28" s="26">
        <f ca="1">IF(TowerDistanceMatrix!AN27&lt;=ABS('Map and Results'!$G$60-'Map and Results'!$G45),MIN('Map and Results'!$H$60,'Map and Results'!$H45),IF(TowerDistanceMatrix!AN27&gt;=('Map and Results'!$G45+'Map and Results'!$G$60),0,'Map and Results'!$G$60^2*ACOS((TowerDistanceMatrix!AN27^2+'Map and Results'!$G$60^2-'Map and Results'!$G45^2)/(2*TowerDistanceMatrix!AN27*'Map and Results'!$G$60))+'Map and Results'!$G45^2*ACOS((TowerDistanceMatrix!AN27^2-'Map and Results'!$G$60^2+'Map and Results'!$G45^2)/(2*TowerDistanceMatrix!AN27*'Map and Results'!$G45))-0.5*SQRT((-TowerDistanceMatrix!AN27+'Map and Results'!$G$60+'Map and Results'!$G45)*(TowerDistanceMatrix!AN27+'Map and Results'!$G$60-'Map and Results'!$G45)*(TowerDistanceMatrix!AN27-'Map and Results'!$G$60+'Map and Results'!$G45)*(TowerDistanceMatrix!AN27+'Map and Results'!$G$60+'Map and Results'!$G45))))</f>
        <v>0</v>
      </c>
      <c r="AO28" s="26">
        <f ca="1">IF(TowerDistanceMatrix!AO27&lt;=ABS('Map and Results'!$G$61-'Map and Results'!$G45),MIN('Map and Results'!$H$61,'Map and Results'!$H45),IF(TowerDistanceMatrix!AO27&gt;=('Map and Results'!$G45+'Map and Results'!$G$61),0,'Map and Results'!$G$61^2*ACOS((TowerDistanceMatrix!AO27^2+'Map and Results'!$G$61^2-'Map and Results'!$G45^2)/(2*TowerDistanceMatrix!AO27*'Map and Results'!$G$61))+'Map and Results'!$G45^2*ACOS((TowerDistanceMatrix!AO27^2-'Map and Results'!$G$61^2+'Map and Results'!$G45^2)/(2*TowerDistanceMatrix!AO27*'Map and Results'!$G45))-0.5*SQRT((-TowerDistanceMatrix!AO27+'Map and Results'!$G$61+'Map and Results'!$G45)*(TowerDistanceMatrix!AO27+'Map and Results'!$G$61-'Map and Results'!$G45)*(TowerDistanceMatrix!AO27-'Map and Results'!$G$61+'Map and Results'!$G45)*(TowerDistanceMatrix!AO27+'Map and Results'!$G$61+'Map and Results'!$G45))))</f>
        <v>0</v>
      </c>
      <c r="AP28" s="26">
        <f ca="1">IF(TowerDistanceMatrix!AP27&lt;=ABS('Map and Results'!$G$62-'Map and Results'!$G45),MIN('Map and Results'!$H$62,'Map and Results'!$H45),IF(TowerDistanceMatrix!AP27&gt;=('Map and Results'!$G45+'Map and Results'!$G$62),0,'Map and Results'!$G$62^2*ACOS((TowerDistanceMatrix!AP27^2+'Map and Results'!$G$62^2-'Map and Results'!$G45^2)/(2*TowerDistanceMatrix!AP27*'Map and Results'!$G$62))+'Map and Results'!$G45^2*ACOS((TowerDistanceMatrix!AP27^2-'Map and Results'!$G$62^2+'Map and Results'!$G45^2)/(2*TowerDistanceMatrix!AP27*'Map and Results'!$G45))-0.5*SQRT((-TowerDistanceMatrix!AP27+'Map and Results'!$G$62+'Map and Results'!$G45)*(TowerDistanceMatrix!AP27+'Map and Results'!$G$62-'Map and Results'!$G45)*(TowerDistanceMatrix!AP27-'Map and Results'!$G$62+'Map and Results'!$G45)*(TowerDistanceMatrix!AP27+'Map and Results'!$G$62+'Map and Results'!$G45))))</f>
        <v>0</v>
      </c>
      <c r="AQ28" s="26">
        <f ca="1">IF(TowerDistanceMatrix!AQ27&lt;=ABS('Map and Results'!$G$63-'Map and Results'!$G45),MIN('Map and Results'!$H$63,'Map and Results'!$H45),IF(TowerDistanceMatrix!AQ27&gt;=('Map and Results'!$G45+'Map and Results'!$G$63),0,'Map and Results'!$G$63^2*ACOS((TowerDistanceMatrix!AQ27^2+'Map and Results'!$G$63^2-'Map and Results'!$G45^2)/(2*TowerDistanceMatrix!AQ27*'Map and Results'!$G$63))+'Map and Results'!$G45^2*ACOS((TowerDistanceMatrix!AQ27^2-'Map and Results'!$G$63^2+'Map and Results'!$G45^2)/(2*TowerDistanceMatrix!AQ27*'Map and Results'!$G45))-0.5*SQRT((-TowerDistanceMatrix!AQ27+'Map and Results'!$G$63+'Map and Results'!$G45)*(TowerDistanceMatrix!AQ27+'Map and Results'!$G$63-'Map and Results'!$G45)*(TowerDistanceMatrix!AQ27-'Map and Results'!$G$63+'Map and Results'!$G45)*(TowerDistanceMatrix!AQ27+'Map and Results'!$G$63+'Map and Results'!$G45))))</f>
        <v>0</v>
      </c>
      <c r="AR28" s="26">
        <f ca="1">IF(TowerDistanceMatrix!AR27&lt;=ABS('Map and Results'!$G$64-'Map and Results'!$G45),MIN('Map and Results'!$H$64,'Map and Results'!$H45),IF(TowerDistanceMatrix!AR27&gt;=('Map and Results'!$G45+'Map and Results'!$G$64),0,'Map and Results'!$G$64^2*ACOS((TowerDistanceMatrix!AR27^2+'Map and Results'!$G$64^2-'Map and Results'!$G45^2)/(2*TowerDistanceMatrix!AR27*'Map and Results'!$G$64))+'Map and Results'!$G45^2*ACOS((TowerDistanceMatrix!AR27^2-'Map and Results'!$G$64^2+'Map and Results'!$G45^2)/(2*TowerDistanceMatrix!AR27*'Map and Results'!$G45))-0.5*SQRT((-TowerDistanceMatrix!AR27+'Map and Results'!$G$64+'Map and Results'!$G45)*(TowerDistanceMatrix!AR27+'Map and Results'!$G$64-'Map and Results'!$G45)*(TowerDistanceMatrix!AR27-'Map and Results'!$G$64+'Map and Results'!$G45)*(TowerDistanceMatrix!AR27+'Map and Results'!$G$64+'Map and Results'!$G45))))</f>
        <v>0</v>
      </c>
      <c r="AS28" s="26">
        <f ca="1">IF(TowerDistanceMatrix!AS27&lt;=ABS('Map and Results'!$G$65-'Map and Results'!$G45),MIN('Map and Results'!$H$65,'Map and Results'!$H45),IF(TowerDistanceMatrix!AS27&gt;=('Map and Results'!$G45+'Map and Results'!$G$65),0,'Map and Results'!$G$65^2*ACOS((TowerDistanceMatrix!AS27^2+'Map and Results'!$G$65^2-'Map and Results'!$G45^2)/(2*TowerDistanceMatrix!AS27*'Map and Results'!$G$65))+'Map and Results'!$G45^2*ACOS((TowerDistanceMatrix!AS27^2-'Map and Results'!$G$65^2+'Map and Results'!$G45^2)/(2*TowerDistanceMatrix!AS27*'Map and Results'!$G45))-0.5*SQRT((-TowerDistanceMatrix!AS27+'Map and Results'!$G$65+'Map and Results'!$G45)*(TowerDistanceMatrix!AS27+'Map and Results'!$G$65-'Map and Results'!$G45)*(TowerDistanceMatrix!AS27-'Map and Results'!$G$65+'Map and Results'!$G45)*(TowerDistanceMatrix!AS27+'Map and Results'!$G$65+'Map and Results'!$G45))))</f>
        <v>0</v>
      </c>
      <c r="AT28" s="26">
        <f ca="1">IF(TowerDistanceMatrix!AT27&lt;=ABS('Map and Results'!$G$66-'Map and Results'!$G45),MIN('Map and Results'!$H$66,'Map and Results'!$H45),IF(TowerDistanceMatrix!AT27&gt;=('Map and Results'!$G45+'Map and Results'!$G$66),0,'Map and Results'!$G$66^2*ACOS((TowerDistanceMatrix!AT27^2+'Map and Results'!$G$66^2-'Map and Results'!$G45^2)/(2*TowerDistanceMatrix!AT27*'Map and Results'!$G$66))+'Map and Results'!$G45^2*ACOS((TowerDistanceMatrix!AT27^2-'Map and Results'!$G$66^2+'Map and Results'!$G45^2)/(2*TowerDistanceMatrix!AT27*'Map and Results'!$G45))-0.5*SQRT((-TowerDistanceMatrix!AT27+'Map and Results'!$G$66+'Map and Results'!$G45)*(TowerDistanceMatrix!AT27+'Map and Results'!$G$66-'Map and Results'!$G45)*(TowerDistanceMatrix!AT27-'Map and Results'!$G$66+'Map and Results'!$G45)*(TowerDistanceMatrix!AT27+'Map and Results'!$G$66+'Map and Results'!$G45))))</f>
        <v>0</v>
      </c>
      <c r="AU28" s="26">
        <f ca="1">IF(TowerDistanceMatrix!AU27&lt;=ABS('Map and Results'!$G$67-'Map and Results'!$G45),MIN('Map and Results'!$H$67,'Map and Results'!$H45),IF(TowerDistanceMatrix!AU27&gt;=('Map and Results'!$G45+'Map and Results'!$G$67),0,'Map and Results'!$G$67^2*ACOS((TowerDistanceMatrix!AU27^2+'Map and Results'!$G$67^2-'Map and Results'!$G45^2)/(2*TowerDistanceMatrix!AU27*'Map and Results'!$G$67))+'Map and Results'!$G45^2*ACOS((TowerDistanceMatrix!AU27^2-'Map and Results'!$G$67^2+'Map and Results'!$G45^2)/(2*TowerDistanceMatrix!AU27*'Map and Results'!$G45))-0.5*SQRT((-TowerDistanceMatrix!AU27+'Map and Results'!$G$67+'Map and Results'!$G45)*(TowerDistanceMatrix!AU27+'Map and Results'!$G$67-'Map and Results'!$G45)*(TowerDistanceMatrix!AU27-'Map and Results'!$G$67+'Map and Results'!$G45)*(TowerDistanceMatrix!AU27+'Map and Results'!$G$67+'Map and Results'!$G45))))</f>
        <v>0</v>
      </c>
      <c r="AV28" s="26">
        <f ca="1">IF(TowerDistanceMatrix!AV27&lt;=ABS('Map and Results'!$G$68-'Map and Results'!$G45),MIN('Map and Results'!$H$68,'Map and Results'!$H45),IF(TowerDistanceMatrix!AV27&gt;=('Map and Results'!$G45+'Map and Results'!$G$68),0,'Map and Results'!$G$68^2*ACOS((TowerDistanceMatrix!AV27^2+'Map and Results'!$G$68^2-'Map and Results'!$G45^2)/(2*TowerDistanceMatrix!AV27*'Map and Results'!$G$68))+'Map and Results'!$G45^2*ACOS((TowerDistanceMatrix!AV27^2-'Map and Results'!$G$68^2+'Map and Results'!$G45^2)/(2*TowerDistanceMatrix!AV27*'Map and Results'!$G45))-0.5*SQRT((-TowerDistanceMatrix!AV27+'Map and Results'!$G$68+'Map and Results'!$G45)*(TowerDistanceMatrix!AV27+'Map and Results'!$G$68-'Map and Results'!$G45)*(TowerDistanceMatrix!AV27-'Map and Results'!$G$68+'Map and Results'!$G45)*(TowerDistanceMatrix!AV27+'Map and Results'!$G$68+'Map and Results'!$G45))))</f>
        <v>0</v>
      </c>
      <c r="AW28" s="26">
        <f ca="1">IF(TowerDistanceMatrix!AW27&lt;=ABS('Map and Results'!$G$69-'Map and Results'!$G45),MIN('Map and Results'!$H$69,'Map and Results'!$H45),IF(TowerDistanceMatrix!AW27&gt;=('Map and Results'!$G45+'Map and Results'!$G$69),0,'Map and Results'!$G$69^2*ACOS((TowerDistanceMatrix!AW27^2+'Map and Results'!$G$69^2-'Map and Results'!$G45^2)/(2*TowerDistanceMatrix!AW27*'Map and Results'!$G$69))+'Map and Results'!$G45^2*ACOS((TowerDistanceMatrix!AW27^2-'Map and Results'!$G$69^2+'Map and Results'!$G45^2)/(2*TowerDistanceMatrix!AW27*'Map and Results'!$G45))-0.5*SQRT((-TowerDistanceMatrix!AW27+'Map and Results'!$G$69+'Map and Results'!$G45)*(TowerDistanceMatrix!AW27+'Map and Results'!$G$69-'Map and Results'!$G45)*(TowerDistanceMatrix!AW27-'Map and Results'!$G$69+'Map and Results'!$G45)*(TowerDistanceMatrix!AW27+'Map and Results'!$G$69+'Map and Results'!$G45))))</f>
        <v>0</v>
      </c>
      <c r="AX28" s="26">
        <f ca="1">IF(TowerDistanceMatrix!AX27&lt;=ABS('Map and Results'!$G$70-'Map and Results'!$G45),MIN('Map and Results'!$H$70,'Map and Results'!$H45),IF(TowerDistanceMatrix!AX27&gt;=('Map and Results'!$G45+'Map and Results'!$G$70),0,'Map and Results'!$G$70^2*ACOS((TowerDistanceMatrix!AX27^2+'Map and Results'!$G$70^2-'Map and Results'!$G45^2)/(2*TowerDistanceMatrix!AX27*'Map and Results'!$G$70))+'Map and Results'!$G45^2*ACOS((TowerDistanceMatrix!AX27^2-'Map and Results'!$G$70^2+'Map and Results'!$G45^2)/(2*TowerDistanceMatrix!AX27*'Map and Results'!$G45))-0.5*SQRT((-TowerDistanceMatrix!AX27+'Map and Results'!$G$70+'Map and Results'!$G45)*(TowerDistanceMatrix!AX27+'Map and Results'!$G$70-'Map and Results'!$G45)*(TowerDistanceMatrix!AX27-'Map and Results'!$G$70+'Map and Results'!$G45)*(TowerDistanceMatrix!AX27+'Map and Results'!$G$70+'Map and Results'!$G45))))</f>
        <v>0</v>
      </c>
      <c r="AY28" s="26">
        <f ca="1">IF(TowerDistanceMatrix!AY27&lt;=ABS('Map and Results'!$G$71-'Map and Results'!$G45),MIN('Map and Results'!$H$71,'Map and Results'!$H45),IF(TowerDistanceMatrix!AY27&gt;=('Map and Results'!$G45+'Map and Results'!$G$71),0,'Map and Results'!$G$71^2*ACOS((TowerDistanceMatrix!AY27^2+'Map and Results'!$G$71^2-'Map and Results'!$G45^2)/(2*TowerDistanceMatrix!AY27*'Map and Results'!$G$71))+'Map and Results'!$G45^2*ACOS((TowerDistanceMatrix!AY27^2-'Map and Results'!$G$71^2+'Map and Results'!$G45^2)/(2*TowerDistanceMatrix!AY27*'Map and Results'!$G45))-0.5*SQRT((-TowerDistanceMatrix!AY27+'Map and Results'!$G$71+'Map and Results'!$G45)*(TowerDistanceMatrix!AY27+'Map and Results'!$G$71-'Map and Results'!$G45)*(TowerDistanceMatrix!AY27-'Map and Results'!$G$71+'Map and Results'!$G45)*(TowerDistanceMatrix!AY27+'Map and Results'!$G$71+'Map and Results'!$G45))))</f>
        <v>0</v>
      </c>
      <c r="AZ28" s="26">
        <f ca="1">IF(TowerDistanceMatrix!AZ27&lt;=ABS('Map and Results'!$G$72-'Map and Results'!$G45),MIN('Map and Results'!$H$72,'Map and Results'!$H45),IF(TowerDistanceMatrix!AZ27&gt;=('Map and Results'!$G45+'Map and Results'!$G$72),0,'Map and Results'!$G$72^2*ACOS((TowerDistanceMatrix!AZ27^2+'Map and Results'!$G$72^2-'Map and Results'!$G45^2)/(2*TowerDistanceMatrix!AZ27*'Map and Results'!$G$72))+'Map and Results'!$G45^2*ACOS((TowerDistanceMatrix!AZ27^2-'Map and Results'!$G$72^2+'Map and Results'!$G45^2)/(2*TowerDistanceMatrix!AZ27*'Map and Results'!$G45))-0.5*SQRT((-TowerDistanceMatrix!AZ27+'Map and Results'!$G$72+'Map and Results'!$G45)*(TowerDistanceMatrix!AZ27+'Map and Results'!$G$72-'Map and Results'!$G45)*(TowerDistanceMatrix!AZ27-'Map and Results'!$G$72+'Map and Results'!$G45)*(TowerDistanceMatrix!AZ27+'Map and Results'!$G$72+'Map and Results'!$G45))))</f>
        <v>0</v>
      </c>
      <c r="BA28" s="26"/>
      <c r="BB28" s="26"/>
      <c r="BC28">
        <f ca="1">IF('Map and Results'!B45=0,0,SUM(C28:AZ28))-BE28</f>
        <v>659.61677432091801</v>
      </c>
      <c r="BD28">
        <v>23</v>
      </c>
      <c r="BE28">
        <f t="shared" ca="1" si="0"/>
        <v>1256.6370614359173</v>
      </c>
      <c r="BG28">
        <f t="shared" ca="1" si="1"/>
        <v>12.566370614359172</v>
      </c>
      <c r="BH28">
        <f t="shared" ca="1" si="2"/>
        <v>251.32741228718348</v>
      </c>
      <c r="BJ28">
        <f ca="1">IF('Map and Results'!B45=0,0,IF((SUM(C28:AZ28)-BE28)&gt;BH28,$BJ$3,0))</f>
        <v>10000000000</v>
      </c>
    </row>
    <row r="29" spans="1:62" ht="15">
      <c r="B29" s="7">
        <v>24</v>
      </c>
      <c r="C29" s="4">
        <f ca="1">IF(TowerDistanceMatrix!C28&lt;=ABS('Map and Results'!$G$23-'Map and Results'!G46),MIN('Map and Results'!H46,'Map and Results'!H44),IF(TowerDistanceMatrix!C28&gt;=('Map and Results'!$G$23+'Map and Results'!G46),0,'Map and Results'!$G$23^2*ACOS((TowerDistanceMatrix!C28^2+'Map and Results'!$G$23^2-'Map and Results'!G46^2)/(2*TowerDistanceMatrix!C28*'Map and Results'!$G$23))+'Map and Results'!G46^2*ACOS((TowerDistanceMatrix!C28^2-'Map and Results'!$G$23^2+'Map and Results'!G46^2)/(2*TowerDistanceMatrix!C28*'Map and Results'!G46))-0.5*SQRT((-TowerDistanceMatrix!C28+'Map and Results'!$G$23+'Map and Results'!G46)*(TowerDistanceMatrix!C28+'Map and Results'!$G$23-'Map and Results'!G46)*(TowerDistanceMatrix!C28-'Map and Results'!$G$23+'Map and Results'!G46)*(TowerDistanceMatrix!C28+'Map and Results'!$G$23+'Map and Results'!G46))))</f>
        <v>1250.7561146798805</v>
      </c>
      <c r="D29">
        <f ca="1">IF(TowerDistanceMatrix!D28&lt;=ABS('Map and Results'!$G$24-'Map and Results'!G46),MIN('Map and Results'!$H$24,'Map and Results'!H46),IF(TowerDistanceMatrix!D28&gt;=('Map and Results'!G46+'Map and Results'!$G$24),0,'Map and Results'!$G$24^2*ACOS((TowerDistanceMatrix!D28^2+'Map and Results'!$G$24^2-'Map and Results'!G46^2)/(2*TowerDistanceMatrix!D28*'Map and Results'!$G$24))+'Map and Results'!G46^2*ACOS((TowerDistanceMatrix!D28^2-'Map and Results'!$G$24^2+'Map and Results'!G46^2)/(2*TowerDistanceMatrix!D28*'Map and Results'!G46))-0.5*SQRT((-TowerDistanceMatrix!D28+'Map and Results'!$G$24+'Map and Results'!G46)*(TowerDistanceMatrix!D28+'Map and Results'!$G$24-'Map and Results'!G46)*(TowerDistanceMatrix!D28-'Map and Results'!$G$24+'Map and Results'!G46)*(TowerDistanceMatrix!D28+'Map and Results'!$G$24+'Map and Results'!G46))))</f>
        <v>0</v>
      </c>
      <c r="E29">
        <f ca="1">IF(TowerDistanceMatrix!E28&lt;=ABS('Map and Results'!$G$25-'Map and Results'!G46),MIN('Map and Results'!$H$25,'Map and Results'!H46),IF(TowerDistanceMatrix!E28&gt;=('Map and Results'!G46+'Map and Results'!$G$25),0,'Map and Results'!$G$25^2*ACOS((TowerDistanceMatrix!E28^2+'Map and Results'!$G$25^2-'Map and Results'!G46^2)/(2*TowerDistanceMatrix!E28*'Map and Results'!$G$25))+'Map and Results'!G46^2*ACOS((TowerDistanceMatrix!E28^2-'Map and Results'!$G$25^2+'Map and Results'!G46^2)/(2*TowerDistanceMatrix!E28*'Map and Results'!G46))-0.5*SQRT((-TowerDistanceMatrix!E28+'Map and Results'!$G$25+'Map and Results'!G46)*(TowerDistanceMatrix!E28+'Map and Results'!$G$25-'Map and Results'!G46)*(TowerDistanceMatrix!E28-'Map and Results'!$G$25+'Map and Results'!G46)*(TowerDistanceMatrix!E28+'Map and Results'!$G$25+'Map and Results'!G46))))</f>
        <v>0</v>
      </c>
      <c r="F29">
        <f ca="1">IF(TowerDistanceMatrix!F28&lt;=ABS('Map and Results'!$G$26-'Map and Results'!$G46),MIN('Map and Results'!$H$26,'Map and Results'!$H46),IF(TowerDistanceMatrix!F28&gt;=('Map and Results'!$G46+'Map and Results'!$G$26),0,'Map and Results'!$G$26^2*ACOS((TowerDistanceMatrix!F28^2+'Map and Results'!$G$26^2-'Map and Results'!$G46^2)/(2*TowerDistanceMatrix!F28*'Map and Results'!$G$26))+'Map and Results'!$G46^2*ACOS((TowerDistanceMatrix!F28^2-'Map and Results'!$G$26^2+'Map and Results'!$G46^2)/(2*TowerDistanceMatrix!F28*'Map and Results'!$G46))-0.5*SQRT((-TowerDistanceMatrix!F28+'Map and Results'!$G$26+'Map and Results'!$G46)*(TowerDistanceMatrix!F28+'Map and Results'!$G$26-'Map and Results'!$G46)*(TowerDistanceMatrix!F28-'Map and Results'!$G$26+'Map and Results'!$G46)*(TowerDistanceMatrix!F28+'Map and Results'!$G$26+'Map and Results'!$G46))))</f>
        <v>0</v>
      </c>
      <c r="G29" s="26">
        <f ca="1">IF(TowerDistanceMatrix!G28&lt;=ABS('Map and Results'!$G$27-'Map and Results'!$G46),MIN('Map and Results'!$H$27,'Map and Results'!$H46),IF(TowerDistanceMatrix!G28&gt;=('Map and Results'!$G46+'Map and Results'!$G$27),0,'Map and Results'!$G$27^2*ACOS((TowerDistanceMatrix!G28^2+'Map and Results'!$G$27^2-'Map and Results'!$G46^2)/(2*TowerDistanceMatrix!G28*'Map and Results'!$G$27))+'Map and Results'!$G46^2*ACOS((TowerDistanceMatrix!G28^2-'Map and Results'!$G$27^2+'Map and Results'!$G46^2)/(2*TowerDistanceMatrix!G28*'Map and Results'!$G46))-0.5*SQRT((-TowerDistanceMatrix!G28+'Map and Results'!$G$27+'Map and Results'!$G46)*(TowerDistanceMatrix!G28+'Map and Results'!$G$27-'Map and Results'!$G46)*(TowerDistanceMatrix!G28-'Map and Results'!$G$27+'Map and Results'!$G46)*(TowerDistanceMatrix!G28+'Map and Results'!$G$27+'Map and Results'!$G46))))</f>
        <v>0</v>
      </c>
      <c r="H29" s="26">
        <f ca="1">IF(TowerDistanceMatrix!H28&lt;=ABS('Map and Results'!$G$28-'Map and Results'!$G46),MIN('Map and Results'!$H$28,'Map and Results'!$H46),IF(TowerDistanceMatrix!H28&gt;=('Map and Results'!$G46+'Map and Results'!$G$28),0,'Map and Results'!$G$28^2*ACOS((TowerDistanceMatrix!H28^2+'Map and Results'!$G$28^2-'Map and Results'!$G46^2)/(2*TowerDistanceMatrix!H28*'Map and Results'!$G$28))+'Map and Results'!$G46^2*ACOS((TowerDistanceMatrix!H28^2-'Map and Results'!$G$28^2+'Map and Results'!$G46^2)/(2*TowerDistanceMatrix!H28*'Map and Results'!$G46))-0.5*SQRT((-TowerDistanceMatrix!H28+'Map and Results'!$G$28+'Map and Results'!$G46)*(TowerDistanceMatrix!H28+'Map and Results'!$G$28-'Map and Results'!$G46)*(TowerDistanceMatrix!H28-'Map and Results'!$G$28+'Map and Results'!$G46)*(TowerDistanceMatrix!H28+'Map and Results'!$G$28+'Map and Results'!$G46))))</f>
        <v>0</v>
      </c>
      <c r="I29">
        <f ca="1">IF(TowerDistanceMatrix!I28&lt;=ABS('Map and Results'!$G$29-'Map and Results'!$G46),MIN('Map and Results'!$H$29,'Map and Results'!$H46),IF(TowerDistanceMatrix!I28&gt;=('Map and Results'!$G46+'Map and Results'!$G$29),0,'Map and Results'!$G$29^2*ACOS((TowerDistanceMatrix!I28^2+'Map and Results'!$G$29^2-'Map and Results'!$G46^2)/(2*TowerDistanceMatrix!I28*'Map and Results'!$G$29))+'Map and Results'!$G46^2*ACOS((TowerDistanceMatrix!I28^2-'Map and Results'!$G$29^2+'Map and Results'!$G46^2)/(2*TowerDistanceMatrix!I28*'Map and Results'!$G46))-0.5*SQRT((-TowerDistanceMatrix!I28+'Map and Results'!$G$29+'Map and Results'!$G46)*(TowerDistanceMatrix!I28+'Map and Results'!$G$29-'Map and Results'!$G46)*(TowerDistanceMatrix!I28-'Map and Results'!$G$29+'Map and Results'!$G46)*(TowerDistanceMatrix!I28+'Map and Results'!$G$29+'Map and Results'!$G46))))</f>
        <v>0</v>
      </c>
      <c r="J29">
        <f ca="1">IF(TowerDistanceMatrix!J28&lt;=ABS('Map and Results'!$G$30-'Map and Results'!$G46),MIN('Map and Results'!$H$30,'Map and Results'!$H46),IF(TowerDistanceMatrix!J28&gt;=('Map and Results'!$G46+'Map and Results'!$G$30),0,'Map and Results'!$G$30^2*ACOS((TowerDistanceMatrix!J28^2+'Map and Results'!$G$30^2-'Map and Results'!$G46^2)/(2*TowerDistanceMatrix!J28*'Map and Results'!$G$30))+'Map and Results'!$G46^2*ACOS((TowerDistanceMatrix!J28^2-'Map and Results'!$G$30^2+'Map and Results'!$G46^2)/(2*TowerDistanceMatrix!J28*'Map and Results'!$G46))-0.5*SQRT((-TowerDistanceMatrix!J28+'Map and Results'!$G$30+'Map and Results'!$G46)*(TowerDistanceMatrix!J28+'Map and Results'!$G$30-'Map and Results'!$G46)*(TowerDistanceMatrix!J28-'Map and Results'!$G$30+'Map and Results'!$G46)*(TowerDistanceMatrix!J28+'Map and Results'!$G$30+'Map and Results'!$G46))))</f>
        <v>0</v>
      </c>
      <c r="K29" s="26">
        <f ca="1">IF(TowerDistanceMatrix!K28&lt;=ABS('Map and Results'!$G$31-'Map and Results'!$G46),MIN('Map and Results'!$H$31,'Map and Results'!$H46),IF(TowerDistanceMatrix!K28&gt;=('Map and Results'!$G46+'Map and Results'!$G$31),0,'Map and Results'!$G$31^2*ACOS((TowerDistanceMatrix!K28^2+'Map and Results'!$G$31^2-'Map and Results'!$G46^2)/(2*TowerDistanceMatrix!K28*'Map and Results'!$G$31))+'Map and Results'!$G46^2*ACOS((TowerDistanceMatrix!K28^2-'Map and Results'!$G$31^2+'Map and Results'!$G46^2)/(2*TowerDistanceMatrix!K28*'Map and Results'!$G46))-0.5*SQRT((-TowerDistanceMatrix!K28+'Map and Results'!$G$31+'Map and Results'!$G46)*(TowerDistanceMatrix!K28+'Map and Results'!$G$31-'Map and Results'!$G46)*(TowerDistanceMatrix!K28-'Map and Results'!$G$31+'Map and Results'!$G46)*(TowerDistanceMatrix!K28+'Map and Results'!$G$31+'Map and Results'!$G46))))</f>
        <v>1323.8997638347221</v>
      </c>
      <c r="L29" s="26">
        <f ca="1">IF(TowerDistanceMatrix!L28&lt;=ABS('Map and Results'!$G$32-'Map and Results'!$G46),MIN('Map and Results'!$H$32,'Map and Results'!$H46),IF(TowerDistanceMatrix!L28&gt;=('Map and Results'!$G46+'Map and Results'!$G$32),0,'Map and Results'!$G$32^2*ACOS((TowerDistanceMatrix!L28^2+'Map and Results'!$G$32^2-'Map and Results'!$G46^2)/(2*TowerDistanceMatrix!L28*'Map and Results'!$G$32))+'Map and Results'!$G46^2*ACOS((TowerDistanceMatrix!L28^2-'Map and Results'!$G$32^2+'Map and Results'!$G46^2)/(2*TowerDistanceMatrix!L28*'Map and Results'!$G46))-0.5*SQRT((-TowerDistanceMatrix!L28+'Map and Results'!$G$32+'Map and Results'!$G46)*(TowerDistanceMatrix!L28+'Map and Results'!$G$32-'Map and Results'!$G46)*(TowerDistanceMatrix!L28-'Map and Results'!$G$32+'Map and Results'!$G46)*(TowerDistanceMatrix!L28+'Map and Results'!$G$32+'Map and Results'!$G46))))</f>
        <v>0</v>
      </c>
      <c r="M29" s="26">
        <f ca="1">IF(TowerDistanceMatrix!M28&lt;=ABS('Map and Results'!$G$33-'Map and Results'!$G46),MIN('Map and Results'!$H$33,'Map and Results'!$H46),IF(TowerDistanceMatrix!M28&gt;=('Map and Results'!$G46+'Map and Results'!$G$33),0,'Map and Results'!$G$33^2*ACOS((TowerDistanceMatrix!M28^2+'Map and Results'!$G$33^2-'Map and Results'!$G46^2)/(2*TowerDistanceMatrix!M28*'Map and Results'!$G$33))+'Map and Results'!$G46^2*ACOS((TowerDistanceMatrix!M28^2-'Map and Results'!$G$33^2+'Map and Results'!$G46^2)/(2*TowerDistanceMatrix!M28*'Map and Results'!$G46))-0.5*SQRT((-TowerDistanceMatrix!M28+'Map and Results'!$G$33+'Map and Results'!$G46)*(TowerDistanceMatrix!M28+'Map and Results'!$G$33-'Map and Results'!$G46)*(TowerDistanceMatrix!M28-'Map and Results'!$G$33+'Map and Results'!$G46)*(TowerDistanceMatrix!M28+'Map and Results'!$G$33+'Map and Results'!$G46))))</f>
        <v>0</v>
      </c>
      <c r="N29" s="26">
        <f ca="1">IF(TowerDistanceMatrix!N28&lt;=ABS('Map and Results'!$G$34-'Map and Results'!$G46),MIN('Map and Results'!$H$34,'Map and Results'!$H46),IF(TowerDistanceMatrix!N28&gt;=('Map and Results'!$G46+'Map and Results'!$G$34),0,'Map and Results'!$G$34^2*ACOS((TowerDistanceMatrix!N28^2+'Map and Results'!$G$34^2-'Map and Results'!$G46^2)/(2*TowerDistanceMatrix!N28*'Map and Results'!$G$34))+'Map and Results'!$G46^2*ACOS((TowerDistanceMatrix!N28^2-'Map and Results'!$G$34^2+'Map and Results'!$G46^2)/(2*TowerDistanceMatrix!N28*'Map and Results'!$G46))-0.5*SQRT((-TowerDistanceMatrix!N28+'Map and Results'!$G$34+'Map and Results'!$G46)*(TowerDistanceMatrix!N28+'Map and Results'!$G$34-'Map and Results'!$G46)*(TowerDistanceMatrix!N28-'Map and Results'!$G$34+'Map and Results'!$G46)*(TowerDistanceMatrix!N28+'Map and Results'!$G$34+'Map and Results'!$G46))))</f>
        <v>0</v>
      </c>
      <c r="O29" s="26">
        <f ca="1">IF(TowerDistanceMatrix!O28&lt;=ABS('Map and Results'!$G$35-'Map and Results'!$G46),MIN('Map and Results'!$H$35,'Map and Results'!$H46),IF(TowerDistanceMatrix!O28&gt;=('Map and Results'!$G46+'Map and Results'!$G$35),0,'Map and Results'!$G$35^2*ACOS((TowerDistanceMatrix!O28^2+'Map and Results'!$G$35^2-'Map and Results'!$G46^2)/(2*TowerDistanceMatrix!O28*'Map and Results'!$G$35))+'Map and Results'!$G46^2*ACOS((TowerDistanceMatrix!O28^2-'Map and Results'!$G$35^2+'Map and Results'!$G46^2)/(2*TowerDistanceMatrix!O28*'Map and Results'!$G46))-0.5*SQRT((-TowerDistanceMatrix!O28+'Map and Results'!$G$35+'Map and Results'!$G46)*(TowerDistanceMatrix!O28+'Map and Results'!$G$35-'Map and Results'!$G46)*(TowerDistanceMatrix!O28-'Map and Results'!$G$35+'Map and Results'!$G46)*(TowerDistanceMatrix!O28+'Map and Results'!$G$35+'Map and Results'!$G46))))</f>
        <v>0</v>
      </c>
      <c r="P29" s="26">
        <f ca="1">IF(TowerDistanceMatrix!P28&lt;=ABS('Map and Results'!$G$36-'Map and Results'!$G46),MIN('Map and Results'!$H$36,'Map and Results'!$H46),IF(TowerDistanceMatrix!P28&gt;=('Map and Results'!$G46+'Map and Results'!$G$36),0,'Map and Results'!$G$36^2*ACOS((TowerDistanceMatrix!P28^2+'Map and Results'!$G$36^2-'Map and Results'!$G46^2)/(2*TowerDistanceMatrix!P28*'Map and Results'!$G$36))+'Map and Results'!$G46^2*ACOS((TowerDistanceMatrix!P28^2-'Map and Results'!$G$36^2+'Map and Results'!$G46^2)/(2*TowerDistanceMatrix!P28*'Map and Results'!$G46))-0.5*SQRT((-TowerDistanceMatrix!P28+'Map and Results'!$G$36+'Map and Results'!$G46)*(TowerDistanceMatrix!P28+'Map and Results'!$G$36-'Map and Results'!$G46)*(TowerDistanceMatrix!P28-'Map and Results'!$G$36+'Map and Results'!$G46)*(TowerDistanceMatrix!P28+'Map and Results'!$G$36+'Map and Results'!$G46))))</f>
        <v>0</v>
      </c>
      <c r="Q29" s="26">
        <f ca="1">IF(TowerDistanceMatrix!Q28&lt;=ABS('Map and Results'!$G$37-'Map and Results'!$G46),MIN('Map and Results'!$H$37,'Map and Results'!$H46),IF(TowerDistanceMatrix!Q28&gt;=('Map and Results'!$G46+'Map and Results'!$G$37),0,'Map and Results'!$G$37^2*ACOS((TowerDistanceMatrix!Q28^2+'Map and Results'!$G$37^2-'Map and Results'!$G46^2)/(2*TowerDistanceMatrix!Q28*'Map and Results'!$G$37))+'Map and Results'!$G46^2*ACOS((TowerDistanceMatrix!Q28^2-'Map and Results'!$G$37^2+'Map and Results'!$G46^2)/(2*TowerDistanceMatrix!Q28*'Map and Results'!$G46))-0.5*SQRT((-TowerDistanceMatrix!Q28+'Map and Results'!$G$37+'Map and Results'!$G46)*(TowerDistanceMatrix!Q28+'Map and Results'!$G$37-'Map and Results'!$G46)*(TowerDistanceMatrix!Q28-'Map and Results'!$G$37+'Map and Results'!$G46)*(TowerDistanceMatrix!Q28+'Map and Results'!$G$37+'Map and Results'!$G46))))</f>
        <v>243.49653502100296</v>
      </c>
      <c r="R29" s="26">
        <f ca="1">IF(TowerDistanceMatrix!R28&lt;=ABS('Map and Results'!$G$38-'Map and Results'!$G46),MIN('Map and Results'!$H$38,'Map and Results'!$H46),IF(TowerDistanceMatrix!R28&gt;=('Map and Results'!$G46+'Map and Results'!$G$38),0,'Map and Results'!$G$38^2*ACOS((TowerDistanceMatrix!R28^2+'Map and Results'!$G$38^2-'Map and Results'!$G46^2)/(2*TowerDistanceMatrix!R28*'Map and Results'!$G$38))+'Map and Results'!$G46^2*ACOS((TowerDistanceMatrix!R28^2-'Map and Results'!$G$38^2+'Map and Results'!$G46^2)/(2*TowerDistanceMatrix!R28*'Map and Results'!$G46))-0.5*SQRT((-TowerDistanceMatrix!R28+'Map and Results'!$G$38+'Map and Results'!$G46)*(TowerDistanceMatrix!R28+'Map and Results'!$G$38-'Map and Results'!$G46)*(TowerDistanceMatrix!R28-'Map and Results'!$G$38+'Map and Results'!$G46)*(TowerDistanceMatrix!R28+'Map and Results'!$G$38+'Map and Results'!$G46))))</f>
        <v>0</v>
      </c>
      <c r="S29" s="26">
        <f ca="1">IF(TowerDistanceMatrix!S28&lt;=ABS('Map and Results'!$G$39-'Map and Results'!$G46),MIN('Map and Results'!$H$39,'Map and Results'!$H46),IF(TowerDistanceMatrix!S28&gt;=('Map and Results'!$G46+'Map and Results'!$G$39),0,'Map and Results'!$G$39^2*ACOS((TowerDistanceMatrix!S28^2+'Map and Results'!$G$39^2-'Map and Results'!$G46^2)/(2*TowerDistanceMatrix!S28*'Map and Results'!$G$39))+'Map and Results'!$G46^2*ACOS((TowerDistanceMatrix!S28^2-'Map and Results'!$G$39^2+'Map and Results'!$G46^2)/(2*TowerDistanceMatrix!S28*'Map and Results'!$G46))-0.5*SQRT((-TowerDistanceMatrix!S28+'Map and Results'!$G$39+'Map and Results'!$G46)*(TowerDistanceMatrix!S28+'Map and Results'!$G$39-'Map and Results'!$G46)*(TowerDistanceMatrix!S28-'Map and Results'!$G$39+'Map and Results'!$G46)*(TowerDistanceMatrix!S28+'Map and Results'!$G$39+'Map and Results'!$G46))))</f>
        <v>0</v>
      </c>
      <c r="T29" s="26">
        <f ca="1">IF(TowerDistanceMatrix!T28&lt;=ABS('Map and Results'!$G$40-'Map and Results'!$G46),MIN('Map and Results'!$H$40,'Map and Results'!$H46),IF(TowerDistanceMatrix!T28&gt;=('Map and Results'!$G46+'Map and Results'!$G$40),0,'Map and Results'!$G$40^2*ACOS((TowerDistanceMatrix!T28^2+'Map and Results'!$G$40^2-'Map and Results'!$G46^2)/(2*TowerDistanceMatrix!T28*'Map and Results'!$G$40))+'Map and Results'!$G46^2*ACOS((TowerDistanceMatrix!T28^2-'Map and Results'!$G$40^2+'Map and Results'!$G46^2)/(2*TowerDistanceMatrix!T28*'Map and Results'!$G46))-0.5*SQRT((-TowerDistanceMatrix!T28+'Map and Results'!$G$40+'Map and Results'!$G46)*(TowerDistanceMatrix!T28+'Map and Results'!$G$40-'Map and Results'!$G46)*(TowerDistanceMatrix!T28-'Map and Results'!$G$40+'Map and Results'!$G46)*(TowerDistanceMatrix!T28+'Map and Results'!$G$40+'Map and Results'!$G46))))</f>
        <v>0</v>
      </c>
      <c r="U29" s="26">
        <f ca="1">IF(TowerDistanceMatrix!U28&lt;=ABS('Map and Results'!$G$41-'Map and Results'!$G46),MIN('Map and Results'!$H$41,'Map and Results'!$H46),IF(TowerDistanceMatrix!U28&gt;=('Map and Results'!$G46+'Map and Results'!$G$41),0,'Map and Results'!$G$41^2*ACOS((TowerDistanceMatrix!U28^2+'Map and Results'!$G$41^2-'Map and Results'!$G46^2)/(2*TowerDistanceMatrix!U28*'Map and Results'!$G$41))+'Map and Results'!$G46^2*ACOS((TowerDistanceMatrix!U28^2-'Map and Results'!$G$41^2+'Map and Results'!$G46^2)/(2*TowerDistanceMatrix!U28*'Map and Results'!$G46))-0.5*SQRT((-TowerDistanceMatrix!U28+'Map and Results'!$G$41+'Map and Results'!$G46)*(TowerDistanceMatrix!U28+'Map and Results'!$G$41-'Map and Results'!$G46)*(TowerDistanceMatrix!U28-'Map and Results'!$G$41+'Map and Results'!$G46)*(TowerDistanceMatrix!U28+'Map and Results'!$G$41+'Map and Results'!$G46))))</f>
        <v>0</v>
      </c>
      <c r="V29" s="26">
        <f ca="1">IF(TowerDistanceMatrix!V28&lt;=ABS('Map and Results'!$G$42-'Map and Results'!$G46),MIN('Map and Results'!$H$42,'Map and Results'!$H46),IF(TowerDistanceMatrix!V28&gt;=('Map and Results'!$G46+'Map and Results'!$G$42),0,'Map and Results'!$G$42^2*ACOS((TowerDistanceMatrix!V28^2+'Map and Results'!$G$42^2-'Map and Results'!$G46^2)/(2*TowerDistanceMatrix!V28*'Map and Results'!$G$42))+'Map and Results'!$G46^2*ACOS((TowerDistanceMatrix!V28^2-'Map and Results'!$G$42^2+'Map and Results'!$G46^2)/(2*TowerDistanceMatrix!V28*'Map and Results'!$G46))-0.5*SQRT((-TowerDistanceMatrix!V28+'Map and Results'!$G$42+'Map and Results'!$G46)*(TowerDistanceMatrix!V28+'Map and Results'!$G$42-'Map and Results'!$G46)*(TowerDistanceMatrix!V28-'Map and Results'!$G$42+'Map and Results'!$G46)*(TowerDistanceMatrix!V28+'Map and Results'!$G$42+'Map and Results'!$G46))))</f>
        <v>0</v>
      </c>
      <c r="W29" s="26">
        <f ca="1">IF(TowerDistanceMatrix!W28&lt;=ABS('Map and Results'!$G$43-'Map and Results'!$G46),MIN('Map and Results'!$H$43,'Map and Results'!$H46),IF(TowerDistanceMatrix!W28&gt;=('Map and Results'!$G46+'Map and Results'!$G$43),0,'Map and Results'!$G$43^2*ACOS((TowerDistanceMatrix!W28^2+'Map and Results'!$G$43^2-'Map and Results'!$G46^2)/(2*TowerDistanceMatrix!W28*'Map and Results'!$G$43))+'Map and Results'!$G46^2*ACOS((TowerDistanceMatrix!W28^2-'Map and Results'!$G$43^2+'Map and Results'!$G46^2)/(2*TowerDistanceMatrix!W28*'Map and Results'!$G46))-0.5*SQRT((-TowerDistanceMatrix!W28+'Map and Results'!$G$43+'Map and Results'!$G46)*(TowerDistanceMatrix!W28+'Map and Results'!$G$43-'Map and Results'!$G46)*(TowerDistanceMatrix!W28-'Map and Results'!$G$43+'Map and Results'!$G46)*(TowerDistanceMatrix!W28+'Map and Results'!$G$43+'Map and Results'!$G46))))</f>
        <v>0</v>
      </c>
      <c r="X29" s="26">
        <f ca="1">IF(TowerDistanceMatrix!X28&lt;=ABS('Map and Results'!$G$44-'Map and Results'!$G46),MIN('Map and Results'!$H$44,'Map and Results'!$H46),IF(TowerDistanceMatrix!X28&gt;=('Map and Results'!$G46+'Map and Results'!$G$44),0,'Map and Results'!$G$44^2*ACOS((TowerDistanceMatrix!X28^2+'Map and Results'!$G$44^2-'Map and Results'!$G46^2)/(2*TowerDistanceMatrix!X28*'Map and Results'!$G$44))+'Map and Results'!$G46^2*ACOS((TowerDistanceMatrix!X28^2-'Map and Results'!$G$44^2+'Map and Results'!$G46^2)/(2*TowerDistanceMatrix!X28*'Map and Results'!$G46))-0.5*SQRT((-TowerDistanceMatrix!X28+'Map and Results'!$G$44+'Map and Results'!$G46)*(TowerDistanceMatrix!X28+'Map and Results'!$G$44-'Map and Results'!$G46)*(TowerDistanceMatrix!X28-'Map and Results'!$G$44+'Map and Results'!$G46)*(TowerDistanceMatrix!X28+'Map and Results'!$G$44+'Map and Results'!$G46))))</f>
        <v>0</v>
      </c>
      <c r="Y29" s="26">
        <f ca="1">IF(TowerDistanceMatrix!Y28&lt;=ABS('Map and Results'!$G$45-'Map and Results'!$G46),MIN('Map and Results'!$H$45,'Map and Results'!$H46),IF(TowerDistanceMatrix!Y28&gt;=('Map and Results'!$G46+'Map and Results'!$G$45),0,'Map and Results'!$G$45^2*ACOS((TowerDistanceMatrix!Y28^2+'Map and Results'!$G$45^2-'Map and Results'!$G46^2)/(2*TowerDistanceMatrix!Y28*'Map and Results'!$G$45))+'Map and Results'!$G46^2*ACOS((TowerDistanceMatrix!Y28^2-'Map and Results'!$G$45^2+'Map and Results'!$G46^2)/(2*TowerDistanceMatrix!Y28*'Map and Results'!$G46))-0.5*SQRT((-TowerDistanceMatrix!Y28+'Map and Results'!$G$45+'Map and Results'!$G46)*(TowerDistanceMatrix!Y28+'Map and Results'!$G$45-'Map and Results'!$G46)*(TowerDistanceMatrix!Y28-'Map and Results'!$G$45+'Map and Results'!$G46)*(TowerDistanceMatrix!Y28+'Map and Results'!$G$45+'Map and Results'!$G46))))</f>
        <v>0</v>
      </c>
      <c r="Z29" s="26">
        <f ca="1">IF(TowerDistanceMatrix!Z28&lt;=ABS('Map and Results'!$G$46-'Map and Results'!$G46),MIN('Map and Results'!$H$46,'Map and Results'!$H46),IF(TowerDistanceMatrix!Z28&gt;=('Map and Results'!$G46+'Map and Results'!$G$46),0,'Map and Results'!$G$46^2*ACOS((TowerDistanceMatrix!Z28^2+'Map and Results'!$G$46^2-'Map and Results'!$G46^2)/(2*TowerDistanceMatrix!Z28*'Map and Results'!$G$46))+'Map and Results'!$G46^2*ACOS((TowerDistanceMatrix!Z28^2-'Map and Results'!$G$46^2+'Map and Results'!$G46^2)/(2*TowerDistanceMatrix!Z28*'Map and Results'!$G46))-0.5*SQRT((-TowerDistanceMatrix!Z28+'Map and Results'!$G$46+'Map and Results'!$G46)*(TowerDistanceMatrix!Z28+'Map and Results'!$G$46-'Map and Results'!$G46)*(TowerDistanceMatrix!Z28-'Map and Results'!$G$46+'Map and Results'!$G46)*(TowerDistanceMatrix!Z28+'Map and Results'!$G$46+'Map and Results'!$G46))))</f>
        <v>2827.4333882308138</v>
      </c>
      <c r="AA29" s="26">
        <f ca="1">IF(TowerDistanceMatrix!AA28&lt;=ABS('Map and Results'!$G$47-'Map and Results'!$G46),MIN('Map and Results'!$H$47,'Map and Results'!$H46),IF(TowerDistanceMatrix!AA28&gt;=('Map and Results'!$G46+'Map and Results'!$G$47),0,'Map and Results'!$G$47^2*ACOS((TowerDistanceMatrix!AA28^2+'Map and Results'!$G$47^2-'Map and Results'!$G46^2)/(2*TowerDistanceMatrix!AA28*'Map and Results'!$G$47))+'Map and Results'!$G46^2*ACOS((TowerDistanceMatrix!AA28^2-'Map and Results'!$G$47^2+'Map and Results'!$G46^2)/(2*TowerDistanceMatrix!AA28*'Map and Results'!$G46))-0.5*SQRT((-TowerDistanceMatrix!AA28+'Map and Results'!$G$47+'Map and Results'!$G46)*(TowerDistanceMatrix!AA28+'Map and Results'!$G$47-'Map and Results'!$G46)*(TowerDistanceMatrix!AA28-'Map and Results'!$G$47+'Map and Results'!$G46)*(TowerDistanceMatrix!AA28+'Map and Results'!$G$47+'Map and Results'!$G46))))</f>
        <v>0</v>
      </c>
      <c r="AB29" s="26">
        <f ca="1">IF(TowerDistanceMatrix!AB28&lt;=ABS('Map and Results'!$G$48-'Map and Results'!$G46),MIN('Map and Results'!$H$48,'Map and Results'!$H46),IF(TowerDistanceMatrix!AB28&gt;=('Map and Results'!$G46+'Map and Results'!$G$48),0,'Map and Results'!$G$48^2*ACOS((TowerDistanceMatrix!AB28^2+'Map and Results'!$G$48^2-'Map and Results'!$G46^2)/(2*TowerDistanceMatrix!AB28*'Map and Results'!$G$48))+'Map and Results'!$G46^2*ACOS((TowerDistanceMatrix!AB28^2-'Map and Results'!$G$48^2+'Map and Results'!$G46^2)/(2*TowerDistanceMatrix!AB28*'Map and Results'!$G46))-0.5*SQRT((-TowerDistanceMatrix!AB28+'Map and Results'!$G$48+'Map and Results'!$G46)*(TowerDistanceMatrix!AB28+'Map and Results'!$G$48-'Map and Results'!$G46)*(TowerDistanceMatrix!AB28-'Map and Results'!$G$48+'Map and Results'!$G46)*(TowerDistanceMatrix!AB28+'Map and Results'!$G$48+'Map and Results'!$G46))))</f>
        <v>0</v>
      </c>
      <c r="AC29" s="26">
        <f ca="1">IF(TowerDistanceMatrix!AC28&lt;=ABS('Map and Results'!$G$49-'Map and Results'!$G46),MIN('Map and Results'!$H$49,'Map and Results'!$H46),IF(TowerDistanceMatrix!AC28&gt;=('Map and Results'!$G46+'Map and Results'!$G$49),0,'Map and Results'!$G$49^2*ACOS((TowerDistanceMatrix!AC28^2+'Map and Results'!$G$49^2-'Map and Results'!$G46^2)/(2*TowerDistanceMatrix!AC28*'Map and Results'!$G$49))+'Map and Results'!$G46^2*ACOS((TowerDistanceMatrix!AC28^2-'Map and Results'!$G$49^2+'Map and Results'!$G46^2)/(2*TowerDistanceMatrix!AC28*'Map and Results'!$G46))-0.5*SQRT((-TowerDistanceMatrix!AC28+'Map and Results'!$G$49+'Map and Results'!$G46)*(TowerDistanceMatrix!AC28+'Map and Results'!$G$49-'Map and Results'!$G46)*(TowerDistanceMatrix!AC28-'Map and Results'!$G$49+'Map and Results'!$G46)*(TowerDistanceMatrix!AC28+'Map and Results'!$G$49+'Map and Results'!$G46))))</f>
        <v>0</v>
      </c>
      <c r="AD29" s="26">
        <f ca="1">IF(TowerDistanceMatrix!AD28&lt;=ABS('Map and Results'!$G$50-'Map and Results'!$G46),MIN('Map and Results'!$H$50,'Map and Results'!$H46),IF(TowerDistanceMatrix!AD28&gt;=('Map and Results'!$G46+'Map and Results'!$G$50),0,'Map and Results'!$G$50^2*ACOS((TowerDistanceMatrix!AD28^2+'Map and Results'!$G$50^2-'Map and Results'!$G46^2)/(2*TowerDistanceMatrix!AD28*'Map and Results'!$G$50))+'Map and Results'!$G46^2*ACOS((TowerDistanceMatrix!AD28^2-'Map and Results'!$G$50^2+'Map and Results'!$G46^2)/(2*TowerDistanceMatrix!AD28*'Map and Results'!$G46))-0.5*SQRT((-TowerDistanceMatrix!AD28+'Map and Results'!$G$50+'Map and Results'!$G46)*(TowerDistanceMatrix!AD28+'Map and Results'!$G$50-'Map and Results'!$G46)*(TowerDistanceMatrix!AD28-'Map and Results'!$G$50+'Map and Results'!$G46)*(TowerDistanceMatrix!AD28+'Map and Results'!$G$50+'Map and Results'!$G46))))</f>
        <v>0</v>
      </c>
      <c r="AE29" s="26">
        <f ca="1">IF(TowerDistanceMatrix!AE28&lt;=ABS('Map and Results'!$G$51-'Map and Results'!$G46),MIN('Map and Results'!$H$51,'Map and Results'!$H46),IF(TowerDistanceMatrix!AE28&gt;=('Map and Results'!$G46+'Map and Results'!$G$51),0,'Map and Results'!$G$51^2*ACOS((TowerDistanceMatrix!AE28^2+'Map and Results'!$G$51^2-'Map and Results'!$G46^2)/(2*TowerDistanceMatrix!AE28*'Map and Results'!$G$51))+'Map and Results'!$G46^2*ACOS((TowerDistanceMatrix!AE28^2-'Map and Results'!$G$51^2+'Map and Results'!$G46^2)/(2*TowerDistanceMatrix!AE28*'Map and Results'!$G46))-0.5*SQRT((-TowerDistanceMatrix!AE28+'Map and Results'!$G$51+'Map and Results'!$G46)*(TowerDistanceMatrix!AE28+'Map and Results'!$G$51-'Map and Results'!$G46)*(TowerDistanceMatrix!AE28-'Map and Results'!$G$51+'Map and Results'!$G46)*(TowerDistanceMatrix!AE28+'Map and Results'!$G$51+'Map and Results'!$G46))))</f>
        <v>0</v>
      </c>
      <c r="AF29" s="26">
        <f ca="1">IF(TowerDistanceMatrix!AF28&lt;=ABS('Map and Results'!$G$52-'Map and Results'!$G46),MIN('Map and Results'!$H$52,'Map and Results'!$H46),IF(TowerDistanceMatrix!AF28&gt;=('Map and Results'!$G46+'Map and Results'!$G$52),0,'Map and Results'!$G$52^2*ACOS((TowerDistanceMatrix!AF28^2+'Map and Results'!$G$52^2-'Map and Results'!$G46^2)/(2*TowerDistanceMatrix!AF28*'Map and Results'!$G$52))+'Map and Results'!$G46^2*ACOS((TowerDistanceMatrix!AF28^2-'Map and Results'!$G$52^2+'Map and Results'!$G46^2)/(2*TowerDistanceMatrix!AF28*'Map and Results'!$G46))-0.5*SQRT((-TowerDistanceMatrix!AF28+'Map and Results'!$G$52+'Map and Results'!$G46)*(TowerDistanceMatrix!AF28+'Map and Results'!$G$52-'Map and Results'!$G46)*(TowerDistanceMatrix!AF28-'Map and Results'!$G$52+'Map and Results'!$G46)*(TowerDistanceMatrix!AF28+'Map and Results'!$G$52+'Map and Results'!$G46))))</f>
        <v>0</v>
      </c>
      <c r="AG29" s="26">
        <f ca="1">IF(TowerDistanceMatrix!AG28&lt;=ABS('Map and Results'!$G$53-'Map and Results'!$G46),MIN('Map and Results'!$H$53,'Map and Results'!$H46),IF(TowerDistanceMatrix!AG28&gt;=('Map and Results'!$G46+'Map and Results'!$G$53),0,'Map and Results'!$G$53^2*ACOS((TowerDistanceMatrix!AG28^2+'Map and Results'!$G$53^2-'Map and Results'!$G46^2)/(2*TowerDistanceMatrix!AG28*'Map and Results'!$G$53))+'Map and Results'!$G46^2*ACOS((TowerDistanceMatrix!AG28^2-'Map and Results'!$G$53^2+'Map and Results'!$G46^2)/(2*TowerDistanceMatrix!AG28*'Map and Results'!$G46))-0.5*SQRT((-TowerDistanceMatrix!AG28+'Map and Results'!$G$53+'Map and Results'!$G46)*(TowerDistanceMatrix!AG28+'Map and Results'!$G$53-'Map and Results'!$G46)*(TowerDistanceMatrix!AG28-'Map and Results'!$G$53+'Map and Results'!$G46)*(TowerDistanceMatrix!AG28+'Map and Results'!$G$53+'Map and Results'!$G46))))</f>
        <v>0</v>
      </c>
      <c r="AH29" s="26">
        <f ca="1">IF(TowerDistanceMatrix!AH28&lt;=ABS('Map and Results'!$G$54-'Map and Results'!$G46),MIN('Map and Results'!$H$54,'Map and Results'!$H46),IF(TowerDistanceMatrix!AH28&gt;=('Map and Results'!$G46+'Map and Results'!$G$54),0,'Map and Results'!$G$54^2*ACOS((TowerDistanceMatrix!AH28^2+'Map and Results'!$G$54^2-'Map and Results'!$G46^2)/(2*TowerDistanceMatrix!AH28*'Map and Results'!$G$54))+'Map and Results'!$G46^2*ACOS((TowerDistanceMatrix!AH28^2-'Map and Results'!$G$54^2+'Map and Results'!$G46^2)/(2*TowerDistanceMatrix!AH28*'Map and Results'!$G46))-0.5*SQRT((-TowerDistanceMatrix!AH28+'Map and Results'!$G$54+'Map and Results'!$G46)*(TowerDistanceMatrix!AH28+'Map and Results'!$G$54-'Map and Results'!$G46)*(TowerDistanceMatrix!AH28-'Map and Results'!$G$54+'Map and Results'!$G46)*(TowerDistanceMatrix!AH28+'Map and Results'!$G$54+'Map and Results'!$G46))))</f>
        <v>0</v>
      </c>
      <c r="AI29" s="26">
        <f ca="1">IF(TowerDistanceMatrix!AI28&lt;=ABS('Map and Results'!$G$55-'Map and Results'!$G46),MIN('Map and Results'!$H$55,'Map and Results'!$H46),IF(TowerDistanceMatrix!AI28&gt;=('Map and Results'!$G46+'Map and Results'!$G$55),0,'Map and Results'!$G$55^2*ACOS((TowerDistanceMatrix!AI28^2+'Map and Results'!$G$55^2-'Map and Results'!$G46^2)/(2*TowerDistanceMatrix!AI28*'Map and Results'!$G$55))+'Map and Results'!$G46^2*ACOS((TowerDistanceMatrix!AI28^2-'Map and Results'!$G$55^2+'Map and Results'!$G46^2)/(2*TowerDistanceMatrix!AI28*'Map and Results'!$G46))-0.5*SQRT((-TowerDistanceMatrix!AI28+'Map and Results'!$G$55+'Map and Results'!$G46)*(TowerDistanceMatrix!AI28+'Map and Results'!$G$55-'Map and Results'!$G46)*(TowerDistanceMatrix!AI28-'Map and Results'!$G$55+'Map and Results'!$G46)*(TowerDistanceMatrix!AI28+'Map and Results'!$G$55+'Map and Results'!$G46))))</f>
        <v>0</v>
      </c>
      <c r="AJ29" s="26">
        <f ca="1">IF(TowerDistanceMatrix!AJ28&lt;=ABS('Map and Results'!$G$56-'Map and Results'!$G46),MIN('Map and Results'!$H$56,'Map and Results'!$H46),IF(TowerDistanceMatrix!AJ28&gt;=('Map and Results'!$G46+'Map and Results'!$G$56),0,'Map and Results'!$G$56^2*ACOS((TowerDistanceMatrix!AJ28^2+'Map and Results'!$G$56^2-'Map and Results'!$G46^2)/(2*TowerDistanceMatrix!AJ28*'Map and Results'!$G$56))+'Map and Results'!$G46^2*ACOS((TowerDistanceMatrix!AJ28^2-'Map and Results'!$G$56^2+'Map and Results'!$G46^2)/(2*TowerDistanceMatrix!AJ28*'Map and Results'!$G46))-0.5*SQRT((-TowerDistanceMatrix!AJ28+'Map and Results'!$G$56+'Map and Results'!$G46)*(TowerDistanceMatrix!AJ28+'Map and Results'!$G$56-'Map and Results'!$G46)*(TowerDistanceMatrix!AJ28-'Map and Results'!$G$56+'Map and Results'!$G46)*(TowerDistanceMatrix!AJ28+'Map and Results'!$G$56+'Map and Results'!$G46))))</f>
        <v>0</v>
      </c>
      <c r="AK29" s="26">
        <f ca="1">IF(TowerDistanceMatrix!AK28&lt;=ABS('Map and Results'!$G$57-'Map and Results'!$G46),MIN('Map and Results'!$H$57,'Map and Results'!$H46),IF(TowerDistanceMatrix!AK28&gt;=('Map and Results'!$G46+'Map and Results'!$G$57),0,'Map and Results'!$G$57^2*ACOS((TowerDistanceMatrix!AK28^2+'Map and Results'!$G$57^2-'Map and Results'!$G46^2)/(2*TowerDistanceMatrix!AK28*'Map and Results'!$G$57))+'Map and Results'!$G46^2*ACOS((TowerDistanceMatrix!AK28^2-'Map and Results'!$G$57^2+'Map and Results'!$G46^2)/(2*TowerDistanceMatrix!AK28*'Map and Results'!$G46))-0.5*SQRT((-TowerDistanceMatrix!AK28+'Map and Results'!$G$57+'Map and Results'!$G46)*(TowerDistanceMatrix!AK28+'Map and Results'!$G$57-'Map and Results'!$G46)*(TowerDistanceMatrix!AK28-'Map and Results'!$G$57+'Map and Results'!$G46)*(TowerDistanceMatrix!AK28+'Map and Results'!$G$57+'Map and Results'!$G46))))</f>
        <v>0</v>
      </c>
      <c r="AL29" s="26">
        <f ca="1">IF(TowerDistanceMatrix!AL28&lt;=ABS('Map and Results'!$G$58-'Map and Results'!$G46),MIN('Map and Results'!$H$58,'Map and Results'!$H46),IF(TowerDistanceMatrix!AL28&gt;=('Map and Results'!$G46+'Map and Results'!$G$58),0,'Map and Results'!$G$58^2*ACOS((TowerDistanceMatrix!AL28^2+'Map and Results'!$G$58^2-'Map and Results'!$G46^2)/(2*TowerDistanceMatrix!AL28*'Map and Results'!$G$58))+'Map and Results'!$G46^2*ACOS((TowerDistanceMatrix!AL28^2-'Map and Results'!$G$58^2+'Map and Results'!$G46^2)/(2*TowerDistanceMatrix!AL28*'Map and Results'!$G46))-0.5*SQRT((-TowerDistanceMatrix!AL28+'Map and Results'!$G$58+'Map and Results'!$G46)*(TowerDistanceMatrix!AL28+'Map and Results'!$G$58-'Map and Results'!$G46)*(TowerDistanceMatrix!AL28-'Map and Results'!$G$58+'Map and Results'!$G46)*(TowerDistanceMatrix!AL28+'Map and Results'!$G$58+'Map and Results'!$G46))))</f>
        <v>0</v>
      </c>
      <c r="AM29" s="26">
        <f ca="1">IF(TowerDistanceMatrix!AM28&lt;=ABS('Map and Results'!$G$59-'Map and Results'!$G46),MIN('Map and Results'!$H$59,'Map and Results'!$H46),IF(TowerDistanceMatrix!AM28&gt;=('Map and Results'!$G46+'Map and Results'!$G$59),0,'Map and Results'!$G$59^2*ACOS((TowerDistanceMatrix!AM28^2+'Map and Results'!$G$59^2-'Map and Results'!$G46^2)/(2*TowerDistanceMatrix!AM28*'Map and Results'!$G$59))+'Map and Results'!$G46^2*ACOS((TowerDistanceMatrix!AM28^2-'Map and Results'!$G$59^2+'Map and Results'!$G46^2)/(2*TowerDistanceMatrix!AM28*'Map and Results'!$G46))-0.5*SQRT((-TowerDistanceMatrix!AM28+'Map and Results'!$G$59+'Map and Results'!$G46)*(TowerDistanceMatrix!AM28+'Map and Results'!$G$59-'Map and Results'!$G46)*(TowerDistanceMatrix!AM28-'Map and Results'!$G$59+'Map and Results'!$G46)*(TowerDistanceMatrix!AM28+'Map and Results'!$G$59+'Map and Results'!$G46))))</f>
        <v>0</v>
      </c>
      <c r="AN29" s="26">
        <f ca="1">IF(TowerDistanceMatrix!AN28&lt;=ABS('Map and Results'!$G$60-'Map and Results'!$G46),MIN('Map and Results'!$H$60,'Map and Results'!$H46),IF(TowerDistanceMatrix!AN28&gt;=('Map and Results'!$G46+'Map and Results'!$G$60),0,'Map and Results'!$G$60^2*ACOS((TowerDistanceMatrix!AN28^2+'Map and Results'!$G$60^2-'Map and Results'!$G46^2)/(2*TowerDistanceMatrix!AN28*'Map and Results'!$G$60))+'Map and Results'!$G46^2*ACOS((TowerDistanceMatrix!AN28^2-'Map and Results'!$G$60^2+'Map and Results'!$G46^2)/(2*TowerDistanceMatrix!AN28*'Map and Results'!$G46))-0.5*SQRT((-TowerDistanceMatrix!AN28+'Map and Results'!$G$60+'Map and Results'!$G46)*(TowerDistanceMatrix!AN28+'Map and Results'!$G$60-'Map and Results'!$G46)*(TowerDistanceMatrix!AN28-'Map and Results'!$G$60+'Map and Results'!$G46)*(TowerDistanceMatrix!AN28+'Map and Results'!$G$60+'Map and Results'!$G46))))</f>
        <v>0</v>
      </c>
      <c r="AO29" s="26">
        <f ca="1">IF(TowerDistanceMatrix!AO28&lt;=ABS('Map and Results'!$G$61-'Map and Results'!$G46),MIN('Map and Results'!$H$61,'Map and Results'!$H46),IF(TowerDistanceMatrix!AO28&gt;=('Map and Results'!$G46+'Map and Results'!$G$61),0,'Map and Results'!$G$61^2*ACOS((TowerDistanceMatrix!AO28^2+'Map and Results'!$G$61^2-'Map and Results'!$G46^2)/(2*TowerDistanceMatrix!AO28*'Map and Results'!$G$61))+'Map and Results'!$G46^2*ACOS((TowerDistanceMatrix!AO28^2-'Map and Results'!$G$61^2+'Map and Results'!$G46^2)/(2*TowerDistanceMatrix!AO28*'Map and Results'!$G46))-0.5*SQRT((-TowerDistanceMatrix!AO28+'Map and Results'!$G$61+'Map and Results'!$G46)*(TowerDistanceMatrix!AO28+'Map and Results'!$G$61-'Map and Results'!$G46)*(TowerDistanceMatrix!AO28-'Map and Results'!$G$61+'Map and Results'!$G46)*(TowerDistanceMatrix!AO28+'Map and Results'!$G$61+'Map and Results'!$G46))))</f>
        <v>0</v>
      </c>
      <c r="AP29" s="26">
        <f ca="1">IF(TowerDistanceMatrix!AP28&lt;=ABS('Map and Results'!$G$62-'Map and Results'!$G46),MIN('Map and Results'!$H$62,'Map and Results'!$H46),IF(TowerDistanceMatrix!AP28&gt;=('Map and Results'!$G46+'Map and Results'!$G$62),0,'Map and Results'!$G$62^2*ACOS((TowerDistanceMatrix!AP28^2+'Map and Results'!$G$62^2-'Map and Results'!$G46^2)/(2*TowerDistanceMatrix!AP28*'Map and Results'!$G$62))+'Map and Results'!$G46^2*ACOS((TowerDistanceMatrix!AP28^2-'Map and Results'!$G$62^2+'Map and Results'!$G46^2)/(2*TowerDistanceMatrix!AP28*'Map and Results'!$G46))-0.5*SQRT((-TowerDistanceMatrix!AP28+'Map and Results'!$G$62+'Map and Results'!$G46)*(TowerDistanceMatrix!AP28+'Map and Results'!$G$62-'Map and Results'!$G46)*(TowerDistanceMatrix!AP28-'Map and Results'!$G$62+'Map and Results'!$G46)*(TowerDistanceMatrix!AP28+'Map and Results'!$G$62+'Map and Results'!$G46))))</f>
        <v>0</v>
      </c>
      <c r="AQ29" s="26">
        <f ca="1">IF(TowerDistanceMatrix!AQ28&lt;=ABS('Map and Results'!$G$63-'Map and Results'!$G46),MIN('Map and Results'!$H$63,'Map and Results'!$H46),IF(TowerDistanceMatrix!AQ28&gt;=('Map and Results'!$G46+'Map and Results'!$G$63),0,'Map and Results'!$G$63^2*ACOS((TowerDistanceMatrix!AQ28^2+'Map and Results'!$G$63^2-'Map and Results'!$G46^2)/(2*TowerDistanceMatrix!AQ28*'Map and Results'!$G$63))+'Map and Results'!$G46^2*ACOS((TowerDistanceMatrix!AQ28^2-'Map and Results'!$G$63^2+'Map and Results'!$G46^2)/(2*TowerDistanceMatrix!AQ28*'Map and Results'!$G46))-0.5*SQRT((-TowerDistanceMatrix!AQ28+'Map and Results'!$G$63+'Map and Results'!$G46)*(TowerDistanceMatrix!AQ28+'Map and Results'!$G$63-'Map and Results'!$G46)*(TowerDistanceMatrix!AQ28-'Map and Results'!$G$63+'Map and Results'!$G46)*(TowerDistanceMatrix!AQ28+'Map and Results'!$G$63+'Map and Results'!$G46))))</f>
        <v>0</v>
      </c>
      <c r="AR29" s="26">
        <f ca="1">IF(TowerDistanceMatrix!AR28&lt;=ABS('Map and Results'!$G$64-'Map and Results'!$G46),MIN('Map and Results'!$H$64,'Map and Results'!$H46),IF(TowerDistanceMatrix!AR28&gt;=('Map and Results'!$G46+'Map and Results'!$G$64),0,'Map and Results'!$G$64^2*ACOS((TowerDistanceMatrix!AR28^2+'Map and Results'!$G$64^2-'Map and Results'!$G46^2)/(2*TowerDistanceMatrix!AR28*'Map and Results'!$G$64))+'Map and Results'!$G46^2*ACOS((TowerDistanceMatrix!AR28^2-'Map and Results'!$G$64^2+'Map and Results'!$G46^2)/(2*TowerDistanceMatrix!AR28*'Map and Results'!$G46))-0.5*SQRT((-TowerDistanceMatrix!AR28+'Map and Results'!$G$64+'Map and Results'!$G46)*(TowerDistanceMatrix!AR28+'Map and Results'!$G$64-'Map and Results'!$G46)*(TowerDistanceMatrix!AR28-'Map and Results'!$G$64+'Map and Results'!$G46)*(TowerDistanceMatrix!AR28+'Map and Results'!$G$64+'Map and Results'!$G46))))</f>
        <v>0</v>
      </c>
      <c r="AS29" s="26">
        <f ca="1">IF(TowerDistanceMatrix!AS28&lt;=ABS('Map and Results'!$G$65-'Map and Results'!$G46),MIN('Map and Results'!$H$65,'Map and Results'!$H46),IF(TowerDistanceMatrix!AS28&gt;=('Map and Results'!$G46+'Map and Results'!$G$65),0,'Map and Results'!$G$65^2*ACOS((TowerDistanceMatrix!AS28^2+'Map and Results'!$G$65^2-'Map and Results'!$G46^2)/(2*TowerDistanceMatrix!AS28*'Map and Results'!$G$65))+'Map and Results'!$G46^2*ACOS((TowerDistanceMatrix!AS28^2-'Map and Results'!$G$65^2+'Map and Results'!$G46^2)/(2*TowerDistanceMatrix!AS28*'Map and Results'!$G46))-0.5*SQRT((-TowerDistanceMatrix!AS28+'Map and Results'!$G$65+'Map and Results'!$G46)*(TowerDistanceMatrix!AS28+'Map and Results'!$G$65-'Map and Results'!$G46)*(TowerDistanceMatrix!AS28-'Map and Results'!$G$65+'Map and Results'!$G46)*(TowerDistanceMatrix!AS28+'Map and Results'!$G$65+'Map and Results'!$G46))))</f>
        <v>0</v>
      </c>
      <c r="AT29" s="26">
        <f ca="1">IF(TowerDistanceMatrix!AT28&lt;=ABS('Map and Results'!$G$66-'Map and Results'!$G46),MIN('Map and Results'!$H$66,'Map and Results'!$H46),IF(TowerDistanceMatrix!AT28&gt;=('Map and Results'!$G46+'Map and Results'!$G$66),0,'Map and Results'!$G$66^2*ACOS((TowerDistanceMatrix!AT28^2+'Map and Results'!$G$66^2-'Map and Results'!$G46^2)/(2*TowerDistanceMatrix!AT28*'Map and Results'!$G$66))+'Map and Results'!$G46^2*ACOS((TowerDistanceMatrix!AT28^2-'Map and Results'!$G$66^2+'Map and Results'!$G46^2)/(2*TowerDistanceMatrix!AT28*'Map and Results'!$G46))-0.5*SQRT((-TowerDistanceMatrix!AT28+'Map and Results'!$G$66+'Map and Results'!$G46)*(TowerDistanceMatrix!AT28+'Map and Results'!$G$66-'Map and Results'!$G46)*(TowerDistanceMatrix!AT28-'Map and Results'!$G$66+'Map and Results'!$G46)*(TowerDistanceMatrix!AT28+'Map and Results'!$G$66+'Map and Results'!$G46))))</f>
        <v>0</v>
      </c>
      <c r="AU29" s="26">
        <f ca="1">IF(TowerDistanceMatrix!AU28&lt;=ABS('Map and Results'!$G$67-'Map and Results'!$G46),MIN('Map and Results'!$H$67,'Map and Results'!$H46),IF(TowerDistanceMatrix!AU28&gt;=('Map and Results'!$G46+'Map and Results'!$G$67),0,'Map and Results'!$G$67^2*ACOS((TowerDistanceMatrix!AU28^2+'Map and Results'!$G$67^2-'Map and Results'!$G46^2)/(2*TowerDistanceMatrix!AU28*'Map and Results'!$G$67))+'Map and Results'!$G46^2*ACOS((TowerDistanceMatrix!AU28^2-'Map and Results'!$G$67^2+'Map and Results'!$G46^2)/(2*TowerDistanceMatrix!AU28*'Map and Results'!$G46))-0.5*SQRT((-TowerDistanceMatrix!AU28+'Map and Results'!$G$67+'Map and Results'!$G46)*(TowerDistanceMatrix!AU28+'Map and Results'!$G$67-'Map and Results'!$G46)*(TowerDistanceMatrix!AU28-'Map and Results'!$G$67+'Map and Results'!$G46)*(TowerDistanceMatrix!AU28+'Map and Results'!$G$67+'Map and Results'!$G46))))</f>
        <v>0</v>
      </c>
      <c r="AV29" s="26">
        <f ca="1">IF(TowerDistanceMatrix!AV28&lt;=ABS('Map and Results'!$G$68-'Map and Results'!$G46),MIN('Map and Results'!$H$68,'Map and Results'!$H46),IF(TowerDistanceMatrix!AV28&gt;=('Map and Results'!$G46+'Map and Results'!$G$68),0,'Map and Results'!$G$68^2*ACOS((TowerDistanceMatrix!AV28^2+'Map and Results'!$G$68^2-'Map and Results'!$G46^2)/(2*TowerDistanceMatrix!AV28*'Map and Results'!$G$68))+'Map and Results'!$G46^2*ACOS((TowerDistanceMatrix!AV28^2-'Map and Results'!$G$68^2+'Map and Results'!$G46^2)/(2*TowerDistanceMatrix!AV28*'Map and Results'!$G46))-0.5*SQRT((-TowerDistanceMatrix!AV28+'Map and Results'!$G$68+'Map and Results'!$G46)*(TowerDistanceMatrix!AV28+'Map and Results'!$G$68-'Map and Results'!$G46)*(TowerDistanceMatrix!AV28-'Map and Results'!$G$68+'Map and Results'!$G46)*(TowerDistanceMatrix!AV28+'Map and Results'!$G$68+'Map and Results'!$G46))))</f>
        <v>0</v>
      </c>
      <c r="AW29" s="26">
        <f ca="1">IF(TowerDistanceMatrix!AW28&lt;=ABS('Map and Results'!$G$69-'Map and Results'!$G46),MIN('Map and Results'!$H$69,'Map and Results'!$H46),IF(TowerDistanceMatrix!AW28&gt;=('Map and Results'!$G46+'Map and Results'!$G$69),0,'Map and Results'!$G$69^2*ACOS((TowerDistanceMatrix!AW28^2+'Map and Results'!$G$69^2-'Map and Results'!$G46^2)/(2*TowerDistanceMatrix!AW28*'Map and Results'!$G$69))+'Map and Results'!$G46^2*ACOS((TowerDistanceMatrix!AW28^2-'Map and Results'!$G$69^2+'Map and Results'!$G46^2)/(2*TowerDistanceMatrix!AW28*'Map and Results'!$G46))-0.5*SQRT((-TowerDistanceMatrix!AW28+'Map and Results'!$G$69+'Map and Results'!$G46)*(TowerDistanceMatrix!AW28+'Map and Results'!$G$69-'Map and Results'!$G46)*(TowerDistanceMatrix!AW28-'Map and Results'!$G$69+'Map and Results'!$G46)*(TowerDistanceMatrix!AW28+'Map and Results'!$G$69+'Map and Results'!$G46))))</f>
        <v>0</v>
      </c>
      <c r="AX29" s="26">
        <f ca="1">IF(TowerDistanceMatrix!AX28&lt;=ABS('Map and Results'!$G$70-'Map and Results'!$G46),MIN('Map and Results'!$H$70,'Map and Results'!$H46),IF(TowerDistanceMatrix!AX28&gt;=('Map and Results'!$G46+'Map and Results'!$G$70),0,'Map and Results'!$G$70^2*ACOS((TowerDistanceMatrix!AX28^2+'Map and Results'!$G$70^2-'Map and Results'!$G46^2)/(2*TowerDistanceMatrix!AX28*'Map and Results'!$G$70))+'Map and Results'!$G46^2*ACOS((TowerDistanceMatrix!AX28^2-'Map and Results'!$G$70^2+'Map and Results'!$G46^2)/(2*TowerDistanceMatrix!AX28*'Map and Results'!$G46))-0.5*SQRT((-TowerDistanceMatrix!AX28+'Map and Results'!$G$70+'Map and Results'!$G46)*(TowerDistanceMatrix!AX28+'Map and Results'!$G$70-'Map and Results'!$G46)*(TowerDistanceMatrix!AX28-'Map and Results'!$G$70+'Map and Results'!$G46)*(TowerDistanceMatrix!AX28+'Map and Results'!$G$70+'Map and Results'!$G46))))</f>
        <v>0</v>
      </c>
      <c r="AY29" s="26">
        <f ca="1">IF(TowerDistanceMatrix!AY28&lt;=ABS('Map and Results'!$G$71-'Map and Results'!$G46),MIN('Map and Results'!$H$71,'Map and Results'!$H46),IF(TowerDistanceMatrix!AY28&gt;=('Map and Results'!$G46+'Map and Results'!$G$71),0,'Map and Results'!$G$71^2*ACOS((TowerDistanceMatrix!AY28^2+'Map and Results'!$G$71^2-'Map and Results'!$G46^2)/(2*TowerDistanceMatrix!AY28*'Map and Results'!$G$71))+'Map and Results'!$G46^2*ACOS((TowerDistanceMatrix!AY28^2-'Map and Results'!$G$71^2+'Map and Results'!$G46^2)/(2*TowerDistanceMatrix!AY28*'Map and Results'!$G46))-0.5*SQRT((-TowerDistanceMatrix!AY28+'Map and Results'!$G$71+'Map and Results'!$G46)*(TowerDistanceMatrix!AY28+'Map and Results'!$G$71-'Map and Results'!$G46)*(TowerDistanceMatrix!AY28-'Map and Results'!$G$71+'Map and Results'!$G46)*(TowerDistanceMatrix!AY28+'Map and Results'!$G$71+'Map and Results'!$G46))))</f>
        <v>0</v>
      </c>
      <c r="AZ29" s="26">
        <f ca="1">IF(TowerDistanceMatrix!AZ28&lt;=ABS('Map and Results'!$G$72-'Map and Results'!$G46),MIN('Map and Results'!$H$72,'Map and Results'!$H46),IF(TowerDistanceMatrix!AZ28&gt;=('Map and Results'!$G46+'Map and Results'!$G$72),0,'Map and Results'!$G$72^2*ACOS((TowerDistanceMatrix!AZ28^2+'Map and Results'!$G$72^2-'Map and Results'!$G46^2)/(2*TowerDistanceMatrix!AZ28*'Map and Results'!$G$72))+'Map and Results'!$G46^2*ACOS((TowerDistanceMatrix!AZ28^2-'Map and Results'!$G$72^2+'Map and Results'!$G46^2)/(2*TowerDistanceMatrix!AZ28*'Map and Results'!$G46))-0.5*SQRT((-TowerDistanceMatrix!AZ28+'Map and Results'!$G$72+'Map and Results'!$G46)*(TowerDistanceMatrix!AZ28+'Map and Results'!$G$72-'Map and Results'!$G46)*(TowerDistanceMatrix!AZ28-'Map and Results'!$G$72+'Map and Results'!$G46)*(TowerDistanceMatrix!AZ28+'Map and Results'!$G$72+'Map and Results'!$G46))))</f>
        <v>0</v>
      </c>
      <c r="BA29" s="26"/>
      <c r="BB29" s="26"/>
      <c r="BC29">
        <f ca="1">IF('Map and Results'!B46=0,0,SUM(C29:AZ29))-BE29</f>
        <v>2818.1524135356058</v>
      </c>
      <c r="BD29">
        <v>24</v>
      </c>
      <c r="BE29">
        <f t="shared" ca="1" si="0"/>
        <v>2827.4333882308138</v>
      </c>
      <c r="BG29">
        <f t="shared" ca="1" si="1"/>
        <v>28.274333882308138</v>
      </c>
      <c r="BH29">
        <f t="shared" ca="1" si="2"/>
        <v>565.48667764616278</v>
      </c>
      <c r="BJ29">
        <f ca="1">IF('Map and Results'!B46=0,0,IF((SUM(C29:AZ29)-BE29)&gt;BH29,$BJ$3,0))</f>
        <v>10000000000</v>
      </c>
    </row>
    <row r="30" spans="1:62" ht="15">
      <c r="B30" s="7">
        <v>25</v>
      </c>
      <c r="C30" s="4">
        <f ca="1">IF(TowerDistanceMatrix!C29&lt;=ABS('Map and Results'!$G$23-'Map and Results'!G47),MIN('Map and Results'!H47,'Map and Results'!H45),IF(TowerDistanceMatrix!C29&gt;=('Map and Results'!$G$23+'Map and Results'!G47),0,'Map and Results'!$G$23^2*ACOS((TowerDistanceMatrix!C29^2+'Map and Results'!$G$23^2-'Map and Results'!G47^2)/(2*TowerDistanceMatrix!C29*'Map and Results'!$G$23))+'Map and Results'!G47^2*ACOS((TowerDistanceMatrix!C29^2-'Map and Results'!$G$23^2+'Map and Results'!G47^2)/(2*TowerDistanceMatrix!C29*'Map and Results'!G47))-0.5*SQRT((-TowerDistanceMatrix!C29+'Map and Results'!$G$23+'Map and Results'!G47)*(TowerDistanceMatrix!C29+'Map and Results'!$G$23-'Map and Results'!G47)*(TowerDistanceMatrix!C29-'Map and Results'!$G$23+'Map and Results'!G47)*(TowerDistanceMatrix!C29+'Map and Results'!$G$23+'Map and Results'!G47))))</f>
        <v>0</v>
      </c>
      <c r="D30">
        <f ca="1">IF(TowerDistanceMatrix!D29&lt;=ABS('Map and Results'!$G$24-'Map and Results'!G47),MIN('Map and Results'!$H$24,'Map and Results'!H47),IF(TowerDistanceMatrix!D29&gt;=('Map and Results'!G47+'Map and Results'!$G$24),0,'Map and Results'!$G$24^2*ACOS((TowerDistanceMatrix!D29^2+'Map and Results'!$G$24^2-'Map and Results'!G47^2)/(2*TowerDistanceMatrix!D29*'Map and Results'!$G$24))+'Map and Results'!G47^2*ACOS((TowerDistanceMatrix!D29^2-'Map and Results'!$G$24^2+'Map and Results'!G47^2)/(2*TowerDistanceMatrix!D29*'Map and Results'!G47))-0.5*SQRT((-TowerDistanceMatrix!D29+'Map and Results'!$G$24+'Map and Results'!G47)*(TowerDistanceMatrix!D29+'Map and Results'!$G$24-'Map and Results'!G47)*(TowerDistanceMatrix!D29-'Map and Results'!$G$24+'Map and Results'!G47)*(TowerDistanceMatrix!D29+'Map and Results'!$G$24+'Map and Results'!G47))))</f>
        <v>0</v>
      </c>
      <c r="E30">
        <f ca="1">IF(TowerDistanceMatrix!E29&lt;=ABS('Map and Results'!$G$25-'Map and Results'!G47),MIN('Map and Results'!$H$25,'Map and Results'!H47),IF(TowerDistanceMatrix!E29&gt;=('Map and Results'!G47+'Map and Results'!$G$25),0,'Map and Results'!$G$25^2*ACOS((TowerDistanceMatrix!E29^2+'Map and Results'!$G$25^2-'Map and Results'!G47^2)/(2*TowerDistanceMatrix!E29*'Map and Results'!$G$25))+'Map and Results'!G47^2*ACOS((TowerDistanceMatrix!E29^2-'Map and Results'!$G$25^2+'Map and Results'!G47^2)/(2*TowerDistanceMatrix!E29*'Map and Results'!G47))-0.5*SQRT((-TowerDistanceMatrix!E29+'Map and Results'!$G$25+'Map and Results'!G47)*(TowerDistanceMatrix!E29+'Map and Results'!$G$25-'Map and Results'!G47)*(TowerDistanceMatrix!E29-'Map and Results'!$G$25+'Map and Results'!G47)*(TowerDistanceMatrix!E29+'Map and Results'!$G$25+'Map and Results'!G47))))</f>
        <v>0</v>
      </c>
      <c r="F30">
        <f ca="1">IF(TowerDistanceMatrix!F29&lt;=ABS('Map and Results'!$G$26-'Map and Results'!$G47),MIN('Map and Results'!$H$26,'Map and Results'!$H47),IF(TowerDistanceMatrix!F29&gt;=('Map and Results'!$G47+'Map and Results'!$G$26),0,'Map and Results'!$G$26^2*ACOS((TowerDistanceMatrix!F29^2+'Map and Results'!$G$26^2-'Map and Results'!$G47^2)/(2*TowerDistanceMatrix!F29*'Map and Results'!$G$26))+'Map and Results'!$G47^2*ACOS((TowerDistanceMatrix!F29^2-'Map and Results'!$G$26^2+'Map and Results'!$G47^2)/(2*TowerDistanceMatrix!F29*'Map and Results'!$G47))-0.5*SQRT((-TowerDistanceMatrix!F29+'Map and Results'!$G$26+'Map and Results'!$G47)*(TowerDistanceMatrix!F29+'Map and Results'!$G$26-'Map and Results'!$G47)*(TowerDistanceMatrix!F29-'Map and Results'!$G$26+'Map and Results'!$G47)*(TowerDistanceMatrix!F29+'Map and Results'!$G$26+'Map and Results'!$G47))))</f>
        <v>0</v>
      </c>
      <c r="G30" s="26">
        <f ca="1">IF(TowerDistanceMatrix!G29&lt;=ABS('Map and Results'!$G$27-'Map and Results'!$G47),MIN('Map and Results'!$H$27,'Map and Results'!$H47),IF(TowerDistanceMatrix!G29&gt;=('Map and Results'!$G47+'Map and Results'!$G$27),0,'Map and Results'!$G$27^2*ACOS((TowerDistanceMatrix!G29^2+'Map and Results'!$G$27^2-'Map and Results'!$G47^2)/(2*TowerDistanceMatrix!G29*'Map and Results'!$G$27))+'Map and Results'!$G47^2*ACOS((TowerDistanceMatrix!G29^2-'Map and Results'!$G$27^2+'Map and Results'!$G47^2)/(2*TowerDistanceMatrix!G29*'Map and Results'!$G47))-0.5*SQRT((-TowerDistanceMatrix!G29+'Map and Results'!$G$27+'Map and Results'!$G47)*(TowerDistanceMatrix!G29+'Map and Results'!$G$27-'Map and Results'!$G47)*(TowerDistanceMatrix!G29-'Map and Results'!$G$27+'Map and Results'!$G47)*(TowerDistanceMatrix!G29+'Map and Results'!$G$27+'Map and Results'!$G47))))</f>
        <v>907.78529330987294</v>
      </c>
      <c r="H30" s="26">
        <f ca="1">IF(TowerDistanceMatrix!H29&lt;=ABS('Map and Results'!$G$28-'Map and Results'!$G47),MIN('Map and Results'!$H$28,'Map and Results'!$H47),IF(TowerDistanceMatrix!H29&gt;=('Map and Results'!$G47+'Map and Results'!$G$28),0,'Map and Results'!$G$28^2*ACOS((TowerDistanceMatrix!H29^2+'Map and Results'!$G$28^2-'Map and Results'!$G47^2)/(2*TowerDistanceMatrix!H29*'Map and Results'!$G$28))+'Map and Results'!$G47^2*ACOS((TowerDistanceMatrix!H29^2-'Map and Results'!$G$28^2+'Map and Results'!$G47^2)/(2*TowerDistanceMatrix!H29*'Map and Results'!$G47))-0.5*SQRT((-TowerDistanceMatrix!H29+'Map and Results'!$G$28+'Map and Results'!$G47)*(TowerDistanceMatrix!H29+'Map and Results'!$G$28-'Map and Results'!$G47)*(TowerDistanceMatrix!H29-'Map and Results'!$G$28+'Map and Results'!$G47)*(TowerDistanceMatrix!H29+'Map and Results'!$G$28+'Map and Results'!$G47))))</f>
        <v>0</v>
      </c>
      <c r="I30">
        <f ca="1">IF(TowerDistanceMatrix!I29&lt;=ABS('Map and Results'!$G$29-'Map and Results'!$G47),MIN('Map and Results'!$H$29,'Map and Results'!$H47),IF(TowerDistanceMatrix!I29&gt;=('Map and Results'!$G47+'Map and Results'!$G$29),0,'Map and Results'!$G$29^2*ACOS((TowerDistanceMatrix!I29^2+'Map and Results'!$G$29^2-'Map and Results'!$G47^2)/(2*TowerDistanceMatrix!I29*'Map and Results'!$G$29))+'Map and Results'!$G47^2*ACOS((TowerDistanceMatrix!I29^2-'Map and Results'!$G$29^2+'Map and Results'!$G47^2)/(2*TowerDistanceMatrix!I29*'Map and Results'!$G47))-0.5*SQRT((-TowerDistanceMatrix!I29+'Map and Results'!$G$29+'Map and Results'!$G47)*(TowerDistanceMatrix!I29+'Map and Results'!$G$29-'Map and Results'!$G47)*(TowerDistanceMatrix!I29-'Map and Results'!$G$29+'Map and Results'!$G47)*(TowerDistanceMatrix!I29+'Map and Results'!$G$29+'Map and Results'!$G47))))</f>
        <v>0</v>
      </c>
      <c r="J30">
        <f ca="1">IF(TowerDistanceMatrix!J29&lt;=ABS('Map and Results'!$G$30-'Map and Results'!$G47),MIN('Map and Results'!$H$30,'Map and Results'!$H47),IF(TowerDistanceMatrix!J29&gt;=('Map and Results'!$G47+'Map and Results'!$G$30),0,'Map and Results'!$G$30^2*ACOS((TowerDistanceMatrix!J29^2+'Map and Results'!$G$30^2-'Map and Results'!$G47^2)/(2*TowerDistanceMatrix!J29*'Map and Results'!$G$30))+'Map and Results'!$G47^2*ACOS((TowerDistanceMatrix!J29^2-'Map and Results'!$G$30^2+'Map and Results'!$G47^2)/(2*TowerDistanceMatrix!J29*'Map and Results'!$G47))-0.5*SQRT((-TowerDistanceMatrix!J29+'Map and Results'!$G$30+'Map and Results'!$G47)*(TowerDistanceMatrix!J29+'Map and Results'!$G$30-'Map and Results'!$G47)*(TowerDistanceMatrix!J29-'Map and Results'!$G$30+'Map and Results'!$G47)*(TowerDistanceMatrix!J29+'Map and Results'!$G$30+'Map and Results'!$G47))))</f>
        <v>0</v>
      </c>
      <c r="K30" s="26">
        <f ca="1">IF(TowerDistanceMatrix!K29&lt;=ABS('Map and Results'!$G$31-'Map and Results'!$G47),MIN('Map and Results'!$H$31,'Map and Results'!$H47),IF(TowerDistanceMatrix!K29&gt;=('Map and Results'!$G47+'Map and Results'!$G$31),0,'Map and Results'!$G$31^2*ACOS((TowerDistanceMatrix!K29^2+'Map and Results'!$G$31^2-'Map and Results'!$G47^2)/(2*TowerDistanceMatrix!K29*'Map and Results'!$G$31))+'Map and Results'!$G47^2*ACOS((TowerDistanceMatrix!K29^2-'Map and Results'!$G$31^2+'Map and Results'!$G47^2)/(2*TowerDistanceMatrix!K29*'Map and Results'!$G47))-0.5*SQRT((-TowerDistanceMatrix!K29+'Map and Results'!$G$31+'Map and Results'!$G47)*(TowerDistanceMatrix!K29+'Map and Results'!$G$31-'Map and Results'!$G47)*(TowerDistanceMatrix!K29-'Map and Results'!$G$31+'Map and Results'!$G47)*(TowerDistanceMatrix!K29+'Map and Results'!$G$31+'Map and Results'!$G47))))</f>
        <v>0</v>
      </c>
      <c r="L30" s="26">
        <f ca="1">IF(TowerDistanceMatrix!L29&lt;=ABS('Map and Results'!$G$32-'Map and Results'!$G47),MIN('Map and Results'!$H$32,'Map and Results'!$H47),IF(TowerDistanceMatrix!L29&gt;=('Map and Results'!$G47+'Map and Results'!$G$32),0,'Map and Results'!$G$32^2*ACOS((TowerDistanceMatrix!L29^2+'Map and Results'!$G$32^2-'Map and Results'!$G47^2)/(2*TowerDistanceMatrix!L29*'Map and Results'!$G$32))+'Map and Results'!$G47^2*ACOS((TowerDistanceMatrix!L29^2-'Map and Results'!$G$32^2+'Map and Results'!$G47^2)/(2*TowerDistanceMatrix!L29*'Map and Results'!$G47))-0.5*SQRT((-TowerDistanceMatrix!L29+'Map and Results'!$G$32+'Map and Results'!$G47)*(TowerDistanceMatrix!L29+'Map and Results'!$G$32-'Map and Results'!$G47)*(TowerDistanceMatrix!L29-'Map and Results'!$G$32+'Map and Results'!$G47)*(TowerDistanceMatrix!L29+'Map and Results'!$G$32+'Map and Results'!$G47))))</f>
        <v>0</v>
      </c>
      <c r="M30" s="26">
        <f ca="1">IF(TowerDistanceMatrix!M29&lt;=ABS('Map and Results'!$G$33-'Map and Results'!$G47),MIN('Map and Results'!$H$33,'Map and Results'!$H47),IF(TowerDistanceMatrix!M29&gt;=('Map and Results'!$G47+'Map and Results'!$G$33),0,'Map and Results'!$G$33^2*ACOS((TowerDistanceMatrix!M29^2+'Map and Results'!$G$33^2-'Map and Results'!$G47^2)/(2*TowerDistanceMatrix!M29*'Map and Results'!$G$33))+'Map and Results'!$G47^2*ACOS((TowerDistanceMatrix!M29^2-'Map and Results'!$G$33^2+'Map and Results'!$G47^2)/(2*TowerDistanceMatrix!M29*'Map and Results'!$G47))-0.5*SQRT((-TowerDistanceMatrix!M29+'Map and Results'!$G$33+'Map and Results'!$G47)*(TowerDistanceMatrix!M29+'Map and Results'!$G$33-'Map and Results'!$G47)*(TowerDistanceMatrix!M29-'Map and Results'!$G$33+'Map and Results'!$G47)*(TowerDistanceMatrix!M29+'Map and Results'!$G$33+'Map and Results'!$G47))))</f>
        <v>0</v>
      </c>
      <c r="N30" s="26">
        <f ca="1">IF(TowerDistanceMatrix!N29&lt;=ABS('Map and Results'!$G$34-'Map and Results'!$G47),MIN('Map and Results'!$H$34,'Map and Results'!$H47),IF(TowerDistanceMatrix!N29&gt;=('Map and Results'!$G47+'Map and Results'!$G$34),0,'Map and Results'!$G$34^2*ACOS((TowerDistanceMatrix!N29^2+'Map and Results'!$G$34^2-'Map and Results'!$G47^2)/(2*TowerDistanceMatrix!N29*'Map and Results'!$G$34))+'Map and Results'!$G47^2*ACOS((TowerDistanceMatrix!N29^2-'Map and Results'!$G$34^2+'Map and Results'!$G47^2)/(2*TowerDistanceMatrix!N29*'Map and Results'!$G47))-0.5*SQRT((-TowerDistanceMatrix!N29+'Map and Results'!$G$34+'Map and Results'!$G47)*(TowerDistanceMatrix!N29+'Map and Results'!$G$34-'Map and Results'!$G47)*(TowerDistanceMatrix!N29-'Map and Results'!$G$34+'Map and Results'!$G47)*(TowerDistanceMatrix!N29+'Map and Results'!$G$34+'Map and Results'!$G47))))</f>
        <v>0</v>
      </c>
      <c r="O30" s="26">
        <f ca="1">IF(TowerDistanceMatrix!O29&lt;=ABS('Map and Results'!$G$35-'Map and Results'!$G47),MIN('Map and Results'!$H$35,'Map and Results'!$H47),IF(TowerDistanceMatrix!O29&gt;=('Map and Results'!$G47+'Map and Results'!$G$35),0,'Map and Results'!$G$35^2*ACOS((TowerDistanceMatrix!O29^2+'Map and Results'!$G$35^2-'Map and Results'!$G47^2)/(2*TowerDistanceMatrix!O29*'Map and Results'!$G$35))+'Map and Results'!$G47^2*ACOS((TowerDistanceMatrix!O29^2-'Map and Results'!$G$35^2+'Map and Results'!$G47^2)/(2*TowerDistanceMatrix!O29*'Map and Results'!$G47))-0.5*SQRT((-TowerDistanceMatrix!O29+'Map and Results'!$G$35+'Map and Results'!$G47)*(TowerDistanceMatrix!O29+'Map and Results'!$G$35-'Map and Results'!$G47)*(TowerDistanceMatrix!O29-'Map and Results'!$G$35+'Map and Results'!$G47)*(TowerDistanceMatrix!O29+'Map and Results'!$G$35+'Map and Results'!$G47))))</f>
        <v>0</v>
      </c>
      <c r="P30" s="26">
        <f ca="1">IF(TowerDistanceMatrix!P29&lt;=ABS('Map and Results'!$G$36-'Map and Results'!$G47),MIN('Map and Results'!$H$36,'Map and Results'!$H47),IF(TowerDistanceMatrix!P29&gt;=('Map and Results'!$G47+'Map and Results'!$G$36),0,'Map and Results'!$G$36^2*ACOS((TowerDistanceMatrix!P29^2+'Map and Results'!$G$36^2-'Map and Results'!$G47^2)/(2*TowerDistanceMatrix!P29*'Map and Results'!$G$36))+'Map and Results'!$G47^2*ACOS((TowerDistanceMatrix!P29^2-'Map and Results'!$G$36^2+'Map and Results'!$G47^2)/(2*TowerDistanceMatrix!P29*'Map and Results'!$G47))-0.5*SQRT((-TowerDistanceMatrix!P29+'Map and Results'!$G$36+'Map and Results'!$G47)*(TowerDistanceMatrix!P29+'Map and Results'!$G$36-'Map and Results'!$G47)*(TowerDistanceMatrix!P29-'Map and Results'!$G$36+'Map and Results'!$G47)*(TowerDistanceMatrix!P29+'Map and Results'!$G$36+'Map and Results'!$G47))))</f>
        <v>0</v>
      </c>
      <c r="Q30" s="26">
        <f ca="1">IF(TowerDistanceMatrix!Q29&lt;=ABS('Map and Results'!$G$37-'Map and Results'!$G47),MIN('Map and Results'!$H$37,'Map and Results'!$H47),IF(TowerDistanceMatrix!Q29&gt;=('Map and Results'!$G47+'Map and Results'!$G$37),0,'Map and Results'!$G$37^2*ACOS((TowerDistanceMatrix!Q29^2+'Map and Results'!$G$37^2-'Map and Results'!$G47^2)/(2*TowerDistanceMatrix!Q29*'Map and Results'!$G$37))+'Map and Results'!$G47^2*ACOS((TowerDistanceMatrix!Q29^2-'Map and Results'!$G$37^2+'Map and Results'!$G47^2)/(2*TowerDistanceMatrix!Q29*'Map and Results'!$G47))-0.5*SQRT((-TowerDistanceMatrix!Q29+'Map and Results'!$G$37+'Map and Results'!$G47)*(TowerDistanceMatrix!Q29+'Map and Results'!$G$37-'Map and Results'!$G47)*(TowerDistanceMatrix!Q29-'Map and Results'!$G$37+'Map and Results'!$G47)*(TowerDistanceMatrix!Q29+'Map and Results'!$G$37+'Map and Results'!$G47))))</f>
        <v>0</v>
      </c>
      <c r="R30" s="26">
        <f ca="1">IF(TowerDistanceMatrix!R29&lt;=ABS('Map and Results'!$G$38-'Map and Results'!$G47),MIN('Map and Results'!$H$38,'Map and Results'!$H47),IF(TowerDistanceMatrix!R29&gt;=('Map and Results'!$G47+'Map and Results'!$G$38),0,'Map and Results'!$G$38^2*ACOS((TowerDistanceMatrix!R29^2+'Map and Results'!$G$38^2-'Map and Results'!$G47^2)/(2*TowerDistanceMatrix!R29*'Map and Results'!$G$38))+'Map and Results'!$G47^2*ACOS((TowerDistanceMatrix!R29^2-'Map and Results'!$G$38^2+'Map and Results'!$G47^2)/(2*TowerDistanceMatrix!R29*'Map and Results'!$G47))-0.5*SQRT((-TowerDistanceMatrix!R29+'Map and Results'!$G$38+'Map and Results'!$G47)*(TowerDistanceMatrix!R29+'Map and Results'!$G$38-'Map and Results'!$G47)*(TowerDistanceMatrix!R29-'Map and Results'!$G$38+'Map and Results'!$G47)*(TowerDistanceMatrix!R29+'Map and Results'!$G$38+'Map and Results'!$G47))))</f>
        <v>0</v>
      </c>
      <c r="S30" s="26">
        <f ca="1">IF(TowerDistanceMatrix!S29&lt;=ABS('Map and Results'!$G$39-'Map and Results'!$G47),MIN('Map and Results'!$H$39,'Map and Results'!$H47),IF(TowerDistanceMatrix!S29&gt;=('Map and Results'!$G47+'Map and Results'!$G$39),0,'Map and Results'!$G$39^2*ACOS((TowerDistanceMatrix!S29^2+'Map and Results'!$G$39^2-'Map and Results'!$G47^2)/(2*TowerDistanceMatrix!S29*'Map and Results'!$G$39))+'Map and Results'!$G47^2*ACOS((TowerDistanceMatrix!S29^2-'Map and Results'!$G$39^2+'Map and Results'!$G47^2)/(2*TowerDistanceMatrix!S29*'Map and Results'!$G47))-0.5*SQRT((-TowerDistanceMatrix!S29+'Map and Results'!$G$39+'Map and Results'!$G47)*(TowerDistanceMatrix!S29+'Map and Results'!$G$39-'Map and Results'!$G47)*(TowerDistanceMatrix!S29-'Map and Results'!$G$39+'Map and Results'!$G47)*(TowerDistanceMatrix!S29+'Map and Results'!$G$39+'Map and Results'!$G47))))</f>
        <v>0</v>
      </c>
      <c r="T30" s="26">
        <f ca="1">IF(TowerDistanceMatrix!T29&lt;=ABS('Map and Results'!$G$40-'Map and Results'!$G47),MIN('Map and Results'!$H$40,'Map and Results'!$H47),IF(TowerDistanceMatrix!T29&gt;=('Map and Results'!$G47+'Map and Results'!$G$40),0,'Map and Results'!$G$40^2*ACOS((TowerDistanceMatrix!T29^2+'Map and Results'!$G$40^2-'Map and Results'!$G47^2)/(2*TowerDistanceMatrix!T29*'Map and Results'!$G$40))+'Map and Results'!$G47^2*ACOS((TowerDistanceMatrix!T29^2-'Map and Results'!$G$40^2+'Map and Results'!$G47^2)/(2*TowerDistanceMatrix!T29*'Map and Results'!$G47))-0.5*SQRT((-TowerDistanceMatrix!T29+'Map and Results'!$G$40+'Map and Results'!$G47)*(TowerDistanceMatrix!T29+'Map and Results'!$G$40-'Map and Results'!$G47)*(TowerDistanceMatrix!T29-'Map and Results'!$G$40+'Map and Results'!$G47)*(TowerDistanceMatrix!T29+'Map and Results'!$G$40+'Map and Results'!$G47))))</f>
        <v>0</v>
      </c>
      <c r="U30" s="26">
        <f ca="1">IF(TowerDistanceMatrix!U29&lt;=ABS('Map and Results'!$G$41-'Map and Results'!$G47),MIN('Map and Results'!$H$41,'Map and Results'!$H47),IF(TowerDistanceMatrix!U29&gt;=('Map and Results'!$G47+'Map and Results'!$G$41),0,'Map and Results'!$G$41^2*ACOS((TowerDistanceMatrix!U29^2+'Map and Results'!$G$41^2-'Map and Results'!$G47^2)/(2*TowerDistanceMatrix!U29*'Map and Results'!$G$41))+'Map and Results'!$G47^2*ACOS((TowerDistanceMatrix!U29^2-'Map and Results'!$G$41^2+'Map and Results'!$G47^2)/(2*TowerDistanceMatrix!U29*'Map and Results'!$G47))-0.5*SQRT((-TowerDistanceMatrix!U29+'Map and Results'!$G$41+'Map and Results'!$G47)*(TowerDistanceMatrix!U29+'Map and Results'!$G$41-'Map and Results'!$G47)*(TowerDistanceMatrix!U29-'Map and Results'!$G$41+'Map and Results'!$G47)*(TowerDistanceMatrix!U29+'Map and Results'!$G$41+'Map and Results'!$G47))))</f>
        <v>0</v>
      </c>
      <c r="V30" s="26">
        <f ca="1">IF(TowerDistanceMatrix!V29&lt;=ABS('Map and Results'!$G$42-'Map and Results'!$G47),MIN('Map and Results'!$H$42,'Map and Results'!$H47),IF(TowerDistanceMatrix!V29&gt;=('Map and Results'!$G47+'Map and Results'!$G$42),0,'Map and Results'!$G$42^2*ACOS((TowerDistanceMatrix!V29^2+'Map and Results'!$G$42^2-'Map and Results'!$G47^2)/(2*TowerDistanceMatrix!V29*'Map and Results'!$G$42))+'Map and Results'!$G47^2*ACOS((TowerDistanceMatrix!V29^2-'Map and Results'!$G$42^2+'Map and Results'!$G47^2)/(2*TowerDistanceMatrix!V29*'Map and Results'!$G47))-0.5*SQRT((-TowerDistanceMatrix!V29+'Map and Results'!$G$42+'Map and Results'!$G47)*(TowerDistanceMatrix!V29+'Map and Results'!$G$42-'Map and Results'!$G47)*(TowerDistanceMatrix!V29-'Map and Results'!$G$42+'Map and Results'!$G47)*(TowerDistanceMatrix!V29+'Map and Results'!$G$42+'Map and Results'!$G47))))</f>
        <v>0</v>
      </c>
      <c r="W30" s="26">
        <f ca="1">IF(TowerDistanceMatrix!W29&lt;=ABS('Map and Results'!$G$43-'Map and Results'!$G47),MIN('Map and Results'!$H$43,'Map and Results'!$H47),IF(TowerDistanceMatrix!W29&gt;=('Map and Results'!$G47+'Map and Results'!$G$43),0,'Map and Results'!$G$43^2*ACOS((TowerDistanceMatrix!W29^2+'Map and Results'!$G$43^2-'Map and Results'!$G47^2)/(2*TowerDistanceMatrix!W29*'Map and Results'!$G$43))+'Map and Results'!$G47^2*ACOS((TowerDistanceMatrix!W29^2-'Map and Results'!$G$43^2+'Map and Results'!$G47^2)/(2*TowerDistanceMatrix!W29*'Map and Results'!$G47))-0.5*SQRT((-TowerDistanceMatrix!W29+'Map and Results'!$G$43+'Map and Results'!$G47)*(TowerDistanceMatrix!W29+'Map and Results'!$G$43-'Map and Results'!$G47)*(TowerDistanceMatrix!W29-'Map and Results'!$G$43+'Map and Results'!$G47)*(TowerDistanceMatrix!W29+'Map and Results'!$G$43+'Map and Results'!$G47))))</f>
        <v>0</v>
      </c>
      <c r="X30" s="26">
        <f ca="1">IF(TowerDistanceMatrix!X29&lt;=ABS('Map and Results'!$G$44-'Map and Results'!$G47),MIN('Map and Results'!$H$44,'Map and Results'!$H47),IF(TowerDistanceMatrix!X29&gt;=('Map and Results'!$G47+'Map and Results'!$G$44),0,'Map and Results'!$G$44^2*ACOS((TowerDistanceMatrix!X29^2+'Map and Results'!$G$44^2-'Map and Results'!$G47^2)/(2*TowerDistanceMatrix!X29*'Map and Results'!$G$44))+'Map and Results'!$G47^2*ACOS((TowerDistanceMatrix!X29^2-'Map and Results'!$G$44^2+'Map and Results'!$G47^2)/(2*TowerDistanceMatrix!X29*'Map and Results'!$G47))-0.5*SQRT((-TowerDistanceMatrix!X29+'Map and Results'!$G$44+'Map and Results'!$G47)*(TowerDistanceMatrix!X29+'Map and Results'!$G$44-'Map and Results'!$G47)*(TowerDistanceMatrix!X29-'Map and Results'!$G$44+'Map and Results'!$G47)*(TowerDistanceMatrix!X29+'Map and Results'!$G$44+'Map and Results'!$G47))))</f>
        <v>0</v>
      </c>
      <c r="Y30" s="26">
        <f ca="1">IF(TowerDistanceMatrix!Y29&lt;=ABS('Map and Results'!$G$45-'Map and Results'!$G47),MIN('Map and Results'!$H$45,'Map and Results'!$H47),IF(TowerDistanceMatrix!Y29&gt;=('Map and Results'!$G47+'Map and Results'!$G$45),0,'Map and Results'!$G$45^2*ACOS((TowerDistanceMatrix!Y29^2+'Map and Results'!$G$45^2-'Map and Results'!$G47^2)/(2*TowerDistanceMatrix!Y29*'Map and Results'!$G$45))+'Map and Results'!$G47^2*ACOS((TowerDistanceMatrix!Y29^2-'Map and Results'!$G$45^2+'Map and Results'!$G47^2)/(2*TowerDistanceMatrix!Y29*'Map and Results'!$G47))-0.5*SQRT((-TowerDistanceMatrix!Y29+'Map and Results'!$G$45+'Map and Results'!$G47)*(TowerDistanceMatrix!Y29+'Map and Results'!$G$45-'Map and Results'!$G47)*(TowerDistanceMatrix!Y29-'Map and Results'!$G$45+'Map and Results'!$G47)*(TowerDistanceMatrix!Y29+'Map and Results'!$G$45+'Map and Results'!$G47))))</f>
        <v>0</v>
      </c>
      <c r="Z30" s="26">
        <f ca="1">IF(TowerDistanceMatrix!Z29&lt;=ABS('Map and Results'!$G$46-'Map and Results'!$G47),MIN('Map and Results'!$H$46,'Map and Results'!$H47),IF(TowerDistanceMatrix!Z29&gt;=('Map and Results'!$G47+'Map and Results'!$G$46),0,'Map and Results'!$G$46^2*ACOS((TowerDistanceMatrix!Z29^2+'Map and Results'!$G$46^2-'Map and Results'!$G47^2)/(2*TowerDistanceMatrix!Z29*'Map and Results'!$G$46))+'Map and Results'!$G47^2*ACOS((TowerDistanceMatrix!Z29^2-'Map and Results'!$G$46^2+'Map and Results'!$G47^2)/(2*TowerDistanceMatrix!Z29*'Map and Results'!$G47))-0.5*SQRT((-TowerDistanceMatrix!Z29+'Map and Results'!$G$46+'Map and Results'!$G47)*(TowerDistanceMatrix!Z29+'Map and Results'!$G$46-'Map and Results'!$G47)*(TowerDistanceMatrix!Z29-'Map and Results'!$G$46+'Map and Results'!$G47)*(TowerDistanceMatrix!Z29+'Map and Results'!$G$46+'Map and Results'!$G47))))</f>
        <v>0</v>
      </c>
      <c r="AA30" s="26">
        <f ca="1">IF(TowerDistanceMatrix!AA29&lt;=ABS('Map and Results'!$G$47-'Map and Results'!$G47),MIN('Map and Results'!$H$47,'Map and Results'!$H47),IF(TowerDistanceMatrix!AA29&gt;=('Map and Results'!$G47+'Map and Results'!$G$47),0,'Map and Results'!$G$47^2*ACOS((TowerDistanceMatrix!AA29^2+'Map and Results'!$G$47^2-'Map and Results'!$G47^2)/(2*TowerDistanceMatrix!AA29*'Map and Results'!$G$47))+'Map and Results'!$G47^2*ACOS((TowerDistanceMatrix!AA29^2-'Map and Results'!$G$47^2+'Map and Results'!$G47^2)/(2*TowerDistanceMatrix!AA29*'Map and Results'!$G47))-0.5*SQRT((-TowerDistanceMatrix!AA29+'Map and Results'!$G$47+'Map and Results'!$G47)*(TowerDistanceMatrix!AA29+'Map and Results'!$G$47-'Map and Results'!$G47)*(TowerDistanceMatrix!AA29-'Map and Results'!$G$47+'Map and Results'!$G47)*(TowerDistanceMatrix!AA29+'Map and Results'!$G$47+'Map and Results'!$G47))))</f>
        <v>7853.981633974483</v>
      </c>
      <c r="AB30" s="26">
        <f ca="1">IF(TowerDistanceMatrix!AB29&lt;=ABS('Map and Results'!$G$48-'Map and Results'!$G47),MIN('Map and Results'!$H$48,'Map and Results'!$H47),IF(TowerDistanceMatrix!AB29&gt;=('Map and Results'!$G47+'Map and Results'!$G$48),0,'Map and Results'!$G$48^2*ACOS((TowerDistanceMatrix!AB29^2+'Map and Results'!$G$48^2-'Map and Results'!$G47^2)/(2*TowerDistanceMatrix!AB29*'Map and Results'!$G$48))+'Map and Results'!$G47^2*ACOS((TowerDistanceMatrix!AB29^2-'Map and Results'!$G$48^2+'Map and Results'!$G47^2)/(2*TowerDistanceMatrix!AB29*'Map and Results'!$G47))-0.5*SQRT((-TowerDistanceMatrix!AB29+'Map and Results'!$G$48+'Map and Results'!$G47)*(TowerDistanceMatrix!AB29+'Map and Results'!$G$48-'Map and Results'!$G47)*(TowerDistanceMatrix!AB29-'Map and Results'!$G$48+'Map and Results'!$G47)*(TowerDistanceMatrix!AB29+'Map and Results'!$G$48+'Map and Results'!$G47))))</f>
        <v>0</v>
      </c>
      <c r="AC30" s="26">
        <f ca="1">IF(TowerDistanceMatrix!AC29&lt;=ABS('Map and Results'!$G$49-'Map and Results'!$G47),MIN('Map and Results'!$H$49,'Map and Results'!$H47),IF(TowerDistanceMatrix!AC29&gt;=('Map and Results'!$G47+'Map and Results'!$G$49),0,'Map and Results'!$G$49^2*ACOS((TowerDistanceMatrix!AC29^2+'Map and Results'!$G$49^2-'Map and Results'!$G47^2)/(2*TowerDistanceMatrix!AC29*'Map and Results'!$G$49))+'Map and Results'!$G47^2*ACOS((TowerDistanceMatrix!AC29^2-'Map and Results'!$G$49^2+'Map and Results'!$G47^2)/(2*TowerDistanceMatrix!AC29*'Map and Results'!$G47))-0.5*SQRT((-TowerDistanceMatrix!AC29+'Map and Results'!$G$49+'Map and Results'!$G47)*(TowerDistanceMatrix!AC29+'Map and Results'!$G$49-'Map and Results'!$G47)*(TowerDistanceMatrix!AC29-'Map and Results'!$G$49+'Map and Results'!$G47)*(TowerDistanceMatrix!AC29+'Map and Results'!$G$49+'Map and Results'!$G47))))</f>
        <v>0</v>
      </c>
      <c r="AD30" s="26">
        <f ca="1">IF(TowerDistanceMatrix!AD29&lt;=ABS('Map and Results'!$G$50-'Map and Results'!$G47),MIN('Map and Results'!$H$50,'Map and Results'!$H47),IF(TowerDistanceMatrix!AD29&gt;=('Map and Results'!$G47+'Map and Results'!$G$50),0,'Map and Results'!$G$50^2*ACOS((TowerDistanceMatrix!AD29^2+'Map and Results'!$G$50^2-'Map and Results'!$G47^2)/(2*TowerDistanceMatrix!AD29*'Map and Results'!$G$50))+'Map and Results'!$G47^2*ACOS((TowerDistanceMatrix!AD29^2-'Map and Results'!$G$50^2+'Map and Results'!$G47^2)/(2*TowerDistanceMatrix!AD29*'Map and Results'!$G47))-0.5*SQRT((-TowerDistanceMatrix!AD29+'Map and Results'!$G$50+'Map and Results'!$G47)*(TowerDistanceMatrix!AD29+'Map and Results'!$G$50-'Map and Results'!$G47)*(TowerDistanceMatrix!AD29-'Map and Results'!$G$50+'Map and Results'!$G47)*(TowerDistanceMatrix!AD29+'Map and Results'!$G$50+'Map and Results'!$G47))))</f>
        <v>0</v>
      </c>
      <c r="AE30" s="26">
        <f ca="1">IF(TowerDistanceMatrix!AE29&lt;=ABS('Map and Results'!$G$51-'Map and Results'!$G47),MIN('Map and Results'!$H$51,'Map and Results'!$H47),IF(TowerDistanceMatrix!AE29&gt;=('Map and Results'!$G47+'Map and Results'!$G$51),0,'Map and Results'!$G$51^2*ACOS((TowerDistanceMatrix!AE29^2+'Map and Results'!$G$51^2-'Map and Results'!$G47^2)/(2*TowerDistanceMatrix!AE29*'Map and Results'!$G$51))+'Map and Results'!$G47^2*ACOS((TowerDistanceMatrix!AE29^2-'Map and Results'!$G$51^2+'Map and Results'!$G47^2)/(2*TowerDistanceMatrix!AE29*'Map and Results'!$G47))-0.5*SQRT((-TowerDistanceMatrix!AE29+'Map and Results'!$G$51+'Map and Results'!$G47)*(TowerDistanceMatrix!AE29+'Map and Results'!$G$51-'Map and Results'!$G47)*(TowerDistanceMatrix!AE29-'Map and Results'!$G$51+'Map and Results'!$G47)*(TowerDistanceMatrix!AE29+'Map and Results'!$G$51+'Map and Results'!$G47))))</f>
        <v>0</v>
      </c>
      <c r="AF30" s="26">
        <f ca="1">IF(TowerDistanceMatrix!AF29&lt;=ABS('Map and Results'!$G$52-'Map and Results'!$G47),MIN('Map and Results'!$H$52,'Map and Results'!$H47),IF(TowerDistanceMatrix!AF29&gt;=('Map and Results'!$G47+'Map and Results'!$G$52),0,'Map and Results'!$G$52^2*ACOS((TowerDistanceMatrix!AF29^2+'Map and Results'!$G$52^2-'Map and Results'!$G47^2)/(2*TowerDistanceMatrix!AF29*'Map and Results'!$G$52))+'Map and Results'!$G47^2*ACOS((TowerDistanceMatrix!AF29^2-'Map and Results'!$G$52^2+'Map and Results'!$G47^2)/(2*TowerDistanceMatrix!AF29*'Map and Results'!$G47))-0.5*SQRT((-TowerDistanceMatrix!AF29+'Map and Results'!$G$52+'Map and Results'!$G47)*(TowerDistanceMatrix!AF29+'Map and Results'!$G$52-'Map and Results'!$G47)*(TowerDistanceMatrix!AF29-'Map and Results'!$G$52+'Map and Results'!$G47)*(TowerDistanceMatrix!AF29+'Map and Results'!$G$52+'Map and Results'!$G47))))</f>
        <v>0</v>
      </c>
      <c r="AG30" s="26">
        <f ca="1">IF(TowerDistanceMatrix!AG29&lt;=ABS('Map and Results'!$G$53-'Map and Results'!$G47),MIN('Map and Results'!$H$53,'Map and Results'!$H47),IF(TowerDistanceMatrix!AG29&gt;=('Map and Results'!$G47+'Map and Results'!$G$53),0,'Map and Results'!$G$53^2*ACOS((TowerDistanceMatrix!AG29^2+'Map and Results'!$G$53^2-'Map and Results'!$G47^2)/(2*TowerDistanceMatrix!AG29*'Map and Results'!$G$53))+'Map and Results'!$G47^2*ACOS((TowerDistanceMatrix!AG29^2-'Map and Results'!$G$53^2+'Map and Results'!$G47^2)/(2*TowerDistanceMatrix!AG29*'Map and Results'!$G47))-0.5*SQRT((-TowerDistanceMatrix!AG29+'Map and Results'!$G$53+'Map and Results'!$G47)*(TowerDistanceMatrix!AG29+'Map and Results'!$G$53-'Map and Results'!$G47)*(TowerDistanceMatrix!AG29-'Map and Results'!$G$53+'Map and Results'!$G47)*(TowerDistanceMatrix!AG29+'Map and Results'!$G$53+'Map and Results'!$G47))))</f>
        <v>0</v>
      </c>
      <c r="AH30" s="26">
        <f ca="1">IF(TowerDistanceMatrix!AH29&lt;=ABS('Map and Results'!$G$54-'Map and Results'!$G47),MIN('Map and Results'!$H$54,'Map and Results'!$H47),IF(TowerDistanceMatrix!AH29&gt;=('Map and Results'!$G47+'Map and Results'!$G$54),0,'Map and Results'!$G$54^2*ACOS((TowerDistanceMatrix!AH29^2+'Map and Results'!$G$54^2-'Map and Results'!$G47^2)/(2*TowerDistanceMatrix!AH29*'Map and Results'!$G$54))+'Map and Results'!$G47^2*ACOS((TowerDistanceMatrix!AH29^2-'Map and Results'!$G$54^2+'Map and Results'!$G47^2)/(2*TowerDistanceMatrix!AH29*'Map and Results'!$G47))-0.5*SQRT((-TowerDistanceMatrix!AH29+'Map and Results'!$G$54+'Map and Results'!$G47)*(TowerDistanceMatrix!AH29+'Map and Results'!$G$54-'Map and Results'!$G47)*(TowerDistanceMatrix!AH29-'Map and Results'!$G$54+'Map and Results'!$G47)*(TowerDistanceMatrix!AH29+'Map and Results'!$G$54+'Map and Results'!$G47))))</f>
        <v>0</v>
      </c>
      <c r="AI30" s="26">
        <f ca="1">IF(TowerDistanceMatrix!AI29&lt;=ABS('Map and Results'!$G$55-'Map and Results'!$G47),MIN('Map and Results'!$H$55,'Map and Results'!$H47),IF(TowerDistanceMatrix!AI29&gt;=('Map and Results'!$G47+'Map and Results'!$G$55),0,'Map and Results'!$G$55^2*ACOS((TowerDistanceMatrix!AI29^2+'Map and Results'!$G$55^2-'Map and Results'!$G47^2)/(2*TowerDistanceMatrix!AI29*'Map and Results'!$G$55))+'Map and Results'!$G47^2*ACOS((TowerDistanceMatrix!AI29^2-'Map and Results'!$G$55^2+'Map and Results'!$G47^2)/(2*TowerDistanceMatrix!AI29*'Map and Results'!$G47))-0.5*SQRT((-TowerDistanceMatrix!AI29+'Map and Results'!$G$55+'Map and Results'!$G47)*(TowerDistanceMatrix!AI29+'Map and Results'!$G$55-'Map and Results'!$G47)*(TowerDistanceMatrix!AI29-'Map and Results'!$G$55+'Map and Results'!$G47)*(TowerDistanceMatrix!AI29+'Map and Results'!$G$55+'Map and Results'!$G47))))</f>
        <v>0</v>
      </c>
      <c r="AJ30" s="26">
        <f ca="1">IF(TowerDistanceMatrix!AJ29&lt;=ABS('Map and Results'!$G$56-'Map and Results'!$G47),MIN('Map and Results'!$H$56,'Map and Results'!$H47),IF(TowerDistanceMatrix!AJ29&gt;=('Map and Results'!$G47+'Map and Results'!$G$56),0,'Map and Results'!$G$56^2*ACOS((TowerDistanceMatrix!AJ29^2+'Map and Results'!$G$56^2-'Map and Results'!$G47^2)/(2*TowerDistanceMatrix!AJ29*'Map and Results'!$G$56))+'Map and Results'!$G47^2*ACOS((TowerDistanceMatrix!AJ29^2-'Map and Results'!$G$56^2+'Map and Results'!$G47^2)/(2*TowerDistanceMatrix!AJ29*'Map and Results'!$G47))-0.5*SQRT((-TowerDistanceMatrix!AJ29+'Map and Results'!$G$56+'Map and Results'!$G47)*(TowerDistanceMatrix!AJ29+'Map and Results'!$G$56-'Map and Results'!$G47)*(TowerDistanceMatrix!AJ29-'Map and Results'!$G$56+'Map and Results'!$G47)*(TowerDistanceMatrix!AJ29+'Map and Results'!$G$56+'Map and Results'!$G47))))</f>
        <v>0</v>
      </c>
      <c r="AK30" s="26">
        <f ca="1">IF(TowerDistanceMatrix!AK29&lt;=ABS('Map and Results'!$G$57-'Map and Results'!$G47),MIN('Map and Results'!$H$57,'Map and Results'!$H47),IF(TowerDistanceMatrix!AK29&gt;=('Map and Results'!$G47+'Map and Results'!$G$57),0,'Map and Results'!$G$57^2*ACOS((TowerDistanceMatrix!AK29^2+'Map and Results'!$G$57^2-'Map and Results'!$G47^2)/(2*TowerDistanceMatrix!AK29*'Map and Results'!$G$57))+'Map and Results'!$G47^2*ACOS((TowerDistanceMatrix!AK29^2-'Map and Results'!$G$57^2+'Map and Results'!$G47^2)/(2*TowerDistanceMatrix!AK29*'Map and Results'!$G47))-0.5*SQRT((-TowerDistanceMatrix!AK29+'Map and Results'!$G$57+'Map and Results'!$G47)*(TowerDistanceMatrix!AK29+'Map and Results'!$G$57-'Map and Results'!$G47)*(TowerDistanceMatrix!AK29-'Map and Results'!$G$57+'Map and Results'!$G47)*(TowerDistanceMatrix!AK29+'Map and Results'!$G$57+'Map and Results'!$G47))))</f>
        <v>0</v>
      </c>
      <c r="AL30" s="26">
        <f ca="1">IF(TowerDistanceMatrix!AL29&lt;=ABS('Map and Results'!$G$58-'Map and Results'!$G47),MIN('Map and Results'!$H$58,'Map and Results'!$H47),IF(TowerDistanceMatrix!AL29&gt;=('Map and Results'!$G47+'Map and Results'!$G$58),0,'Map and Results'!$G$58^2*ACOS((TowerDistanceMatrix!AL29^2+'Map and Results'!$G$58^2-'Map and Results'!$G47^2)/(2*TowerDistanceMatrix!AL29*'Map and Results'!$G$58))+'Map and Results'!$G47^2*ACOS((TowerDistanceMatrix!AL29^2-'Map and Results'!$G$58^2+'Map and Results'!$G47^2)/(2*TowerDistanceMatrix!AL29*'Map and Results'!$G47))-0.5*SQRT((-TowerDistanceMatrix!AL29+'Map and Results'!$G$58+'Map and Results'!$G47)*(TowerDistanceMatrix!AL29+'Map and Results'!$G$58-'Map and Results'!$G47)*(TowerDistanceMatrix!AL29-'Map and Results'!$G$58+'Map and Results'!$G47)*(TowerDistanceMatrix!AL29+'Map and Results'!$G$58+'Map and Results'!$G47))))</f>
        <v>0</v>
      </c>
      <c r="AM30" s="26">
        <f ca="1">IF(TowerDistanceMatrix!AM29&lt;=ABS('Map and Results'!$G$59-'Map and Results'!$G47),MIN('Map and Results'!$H$59,'Map and Results'!$H47),IF(TowerDistanceMatrix!AM29&gt;=('Map and Results'!$G47+'Map and Results'!$G$59),0,'Map and Results'!$G$59^2*ACOS((TowerDistanceMatrix!AM29^2+'Map and Results'!$G$59^2-'Map and Results'!$G47^2)/(2*TowerDistanceMatrix!AM29*'Map and Results'!$G$59))+'Map and Results'!$G47^2*ACOS((TowerDistanceMatrix!AM29^2-'Map and Results'!$G$59^2+'Map and Results'!$G47^2)/(2*TowerDistanceMatrix!AM29*'Map and Results'!$G47))-0.5*SQRT((-TowerDistanceMatrix!AM29+'Map and Results'!$G$59+'Map and Results'!$G47)*(TowerDistanceMatrix!AM29+'Map and Results'!$G$59-'Map and Results'!$G47)*(TowerDistanceMatrix!AM29-'Map and Results'!$G$59+'Map and Results'!$G47)*(TowerDistanceMatrix!AM29+'Map and Results'!$G$59+'Map and Results'!$G47))))</f>
        <v>0</v>
      </c>
      <c r="AN30" s="26">
        <f ca="1">IF(TowerDistanceMatrix!AN29&lt;=ABS('Map and Results'!$G$60-'Map and Results'!$G47),MIN('Map and Results'!$H$60,'Map and Results'!$H47),IF(TowerDistanceMatrix!AN29&gt;=('Map and Results'!$G47+'Map and Results'!$G$60),0,'Map and Results'!$G$60^2*ACOS((TowerDistanceMatrix!AN29^2+'Map and Results'!$G$60^2-'Map and Results'!$G47^2)/(2*TowerDistanceMatrix!AN29*'Map and Results'!$G$60))+'Map and Results'!$G47^2*ACOS((TowerDistanceMatrix!AN29^2-'Map and Results'!$G$60^2+'Map and Results'!$G47^2)/(2*TowerDistanceMatrix!AN29*'Map and Results'!$G47))-0.5*SQRT((-TowerDistanceMatrix!AN29+'Map and Results'!$G$60+'Map and Results'!$G47)*(TowerDistanceMatrix!AN29+'Map and Results'!$G$60-'Map and Results'!$G47)*(TowerDistanceMatrix!AN29-'Map and Results'!$G$60+'Map and Results'!$G47)*(TowerDistanceMatrix!AN29+'Map and Results'!$G$60+'Map and Results'!$G47))))</f>
        <v>0</v>
      </c>
      <c r="AO30" s="26">
        <f ca="1">IF(TowerDistanceMatrix!AO29&lt;=ABS('Map and Results'!$G$61-'Map and Results'!$G47),MIN('Map and Results'!$H$61,'Map and Results'!$H47),IF(TowerDistanceMatrix!AO29&gt;=('Map and Results'!$G47+'Map and Results'!$G$61),0,'Map and Results'!$G$61^2*ACOS((TowerDistanceMatrix!AO29^2+'Map and Results'!$G$61^2-'Map and Results'!$G47^2)/(2*TowerDistanceMatrix!AO29*'Map and Results'!$G$61))+'Map and Results'!$G47^2*ACOS((TowerDistanceMatrix!AO29^2-'Map and Results'!$G$61^2+'Map and Results'!$G47^2)/(2*TowerDistanceMatrix!AO29*'Map and Results'!$G47))-0.5*SQRT((-TowerDistanceMatrix!AO29+'Map and Results'!$G$61+'Map and Results'!$G47)*(TowerDistanceMatrix!AO29+'Map and Results'!$G$61-'Map and Results'!$G47)*(TowerDistanceMatrix!AO29-'Map and Results'!$G$61+'Map and Results'!$G47)*(TowerDistanceMatrix!AO29+'Map and Results'!$G$61+'Map and Results'!$G47))))</f>
        <v>0</v>
      </c>
      <c r="AP30" s="26">
        <f ca="1">IF(TowerDistanceMatrix!AP29&lt;=ABS('Map and Results'!$G$62-'Map and Results'!$G47),MIN('Map and Results'!$H$62,'Map and Results'!$H47),IF(TowerDistanceMatrix!AP29&gt;=('Map and Results'!$G47+'Map and Results'!$G$62),0,'Map and Results'!$G$62^2*ACOS((TowerDistanceMatrix!AP29^2+'Map and Results'!$G$62^2-'Map and Results'!$G47^2)/(2*TowerDistanceMatrix!AP29*'Map and Results'!$G$62))+'Map and Results'!$G47^2*ACOS((TowerDistanceMatrix!AP29^2-'Map and Results'!$G$62^2+'Map and Results'!$G47^2)/(2*TowerDistanceMatrix!AP29*'Map and Results'!$G47))-0.5*SQRT((-TowerDistanceMatrix!AP29+'Map and Results'!$G$62+'Map and Results'!$G47)*(TowerDistanceMatrix!AP29+'Map and Results'!$G$62-'Map and Results'!$G47)*(TowerDistanceMatrix!AP29-'Map and Results'!$G$62+'Map and Results'!$G47)*(TowerDistanceMatrix!AP29+'Map and Results'!$G$62+'Map and Results'!$G47))))</f>
        <v>0</v>
      </c>
      <c r="AQ30" s="26">
        <f ca="1">IF(TowerDistanceMatrix!AQ29&lt;=ABS('Map and Results'!$G$63-'Map and Results'!$G47),MIN('Map and Results'!$H$63,'Map and Results'!$H47),IF(TowerDistanceMatrix!AQ29&gt;=('Map and Results'!$G47+'Map and Results'!$G$63),0,'Map and Results'!$G$63^2*ACOS((TowerDistanceMatrix!AQ29^2+'Map and Results'!$G$63^2-'Map and Results'!$G47^2)/(2*TowerDistanceMatrix!AQ29*'Map and Results'!$G$63))+'Map and Results'!$G47^2*ACOS((TowerDistanceMatrix!AQ29^2-'Map and Results'!$G$63^2+'Map and Results'!$G47^2)/(2*TowerDistanceMatrix!AQ29*'Map and Results'!$G47))-0.5*SQRT((-TowerDistanceMatrix!AQ29+'Map and Results'!$G$63+'Map and Results'!$G47)*(TowerDistanceMatrix!AQ29+'Map and Results'!$G$63-'Map and Results'!$G47)*(TowerDistanceMatrix!AQ29-'Map and Results'!$G$63+'Map and Results'!$G47)*(TowerDistanceMatrix!AQ29+'Map and Results'!$G$63+'Map and Results'!$G47))))</f>
        <v>0</v>
      </c>
      <c r="AR30" s="26">
        <f ca="1">IF(TowerDistanceMatrix!AR29&lt;=ABS('Map and Results'!$G$64-'Map and Results'!$G47),MIN('Map and Results'!$H$64,'Map and Results'!$H47),IF(TowerDistanceMatrix!AR29&gt;=('Map and Results'!$G47+'Map and Results'!$G$64),0,'Map and Results'!$G$64^2*ACOS((TowerDistanceMatrix!AR29^2+'Map and Results'!$G$64^2-'Map and Results'!$G47^2)/(2*TowerDistanceMatrix!AR29*'Map and Results'!$G$64))+'Map and Results'!$G47^2*ACOS((TowerDistanceMatrix!AR29^2-'Map and Results'!$G$64^2+'Map and Results'!$G47^2)/(2*TowerDistanceMatrix!AR29*'Map and Results'!$G47))-0.5*SQRT((-TowerDistanceMatrix!AR29+'Map and Results'!$G$64+'Map and Results'!$G47)*(TowerDistanceMatrix!AR29+'Map and Results'!$G$64-'Map and Results'!$G47)*(TowerDistanceMatrix!AR29-'Map and Results'!$G$64+'Map and Results'!$G47)*(TowerDistanceMatrix!AR29+'Map and Results'!$G$64+'Map and Results'!$G47))))</f>
        <v>0</v>
      </c>
      <c r="AS30" s="26">
        <f ca="1">IF(TowerDistanceMatrix!AS29&lt;=ABS('Map and Results'!$G$65-'Map and Results'!$G47),MIN('Map and Results'!$H$65,'Map and Results'!$H47),IF(TowerDistanceMatrix!AS29&gt;=('Map and Results'!$G47+'Map and Results'!$G$65),0,'Map and Results'!$G$65^2*ACOS((TowerDistanceMatrix!AS29^2+'Map and Results'!$G$65^2-'Map and Results'!$G47^2)/(2*TowerDistanceMatrix!AS29*'Map and Results'!$G$65))+'Map and Results'!$G47^2*ACOS((TowerDistanceMatrix!AS29^2-'Map and Results'!$G$65^2+'Map and Results'!$G47^2)/(2*TowerDistanceMatrix!AS29*'Map and Results'!$G47))-0.5*SQRT((-TowerDistanceMatrix!AS29+'Map and Results'!$G$65+'Map and Results'!$G47)*(TowerDistanceMatrix!AS29+'Map and Results'!$G$65-'Map and Results'!$G47)*(TowerDistanceMatrix!AS29-'Map and Results'!$G$65+'Map and Results'!$G47)*(TowerDistanceMatrix!AS29+'Map and Results'!$G$65+'Map and Results'!$G47))))</f>
        <v>0</v>
      </c>
      <c r="AT30" s="26">
        <f ca="1">IF(TowerDistanceMatrix!AT29&lt;=ABS('Map and Results'!$G$66-'Map and Results'!$G47),MIN('Map and Results'!$H$66,'Map and Results'!$H47),IF(TowerDistanceMatrix!AT29&gt;=('Map and Results'!$G47+'Map and Results'!$G$66),0,'Map and Results'!$G$66^2*ACOS((TowerDistanceMatrix!AT29^2+'Map and Results'!$G$66^2-'Map and Results'!$G47^2)/(2*TowerDistanceMatrix!AT29*'Map and Results'!$G$66))+'Map and Results'!$G47^2*ACOS((TowerDistanceMatrix!AT29^2-'Map and Results'!$G$66^2+'Map and Results'!$G47^2)/(2*TowerDistanceMatrix!AT29*'Map and Results'!$G47))-0.5*SQRT((-TowerDistanceMatrix!AT29+'Map and Results'!$G$66+'Map and Results'!$G47)*(TowerDistanceMatrix!AT29+'Map and Results'!$G$66-'Map and Results'!$G47)*(TowerDistanceMatrix!AT29-'Map and Results'!$G$66+'Map and Results'!$G47)*(TowerDistanceMatrix!AT29+'Map and Results'!$G$66+'Map and Results'!$G47))))</f>
        <v>0</v>
      </c>
      <c r="AU30" s="26">
        <f ca="1">IF(TowerDistanceMatrix!AU29&lt;=ABS('Map and Results'!$G$67-'Map and Results'!$G47),MIN('Map and Results'!$H$67,'Map and Results'!$H47),IF(TowerDistanceMatrix!AU29&gt;=('Map and Results'!$G47+'Map and Results'!$G$67),0,'Map and Results'!$G$67^2*ACOS((TowerDistanceMatrix!AU29^2+'Map and Results'!$G$67^2-'Map and Results'!$G47^2)/(2*TowerDistanceMatrix!AU29*'Map and Results'!$G$67))+'Map and Results'!$G47^2*ACOS((TowerDistanceMatrix!AU29^2-'Map and Results'!$G$67^2+'Map and Results'!$G47^2)/(2*TowerDistanceMatrix!AU29*'Map and Results'!$G47))-0.5*SQRT((-TowerDistanceMatrix!AU29+'Map and Results'!$G$67+'Map and Results'!$G47)*(TowerDistanceMatrix!AU29+'Map and Results'!$G$67-'Map and Results'!$G47)*(TowerDistanceMatrix!AU29-'Map and Results'!$G$67+'Map and Results'!$G47)*(TowerDistanceMatrix!AU29+'Map and Results'!$G$67+'Map and Results'!$G47))))</f>
        <v>0</v>
      </c>
      <c r="AV30" s="26">
        <f ca="1">IF(TowerDistanceMatrix!AV29&lt;=ABS('Map and Results'!$G$68-'Map and Results'!$G47),MIN('Map and Results'!$H$68,'Map and Results'!$H47),IF(TowerDistanceMatrix!AV29&gt;=('Map and Results'!$G47+'Map and Results'!$G$68),0,'Map and Results'!$G$68^2*ACOS((TowerDistanceMatrix!AV29^2+'Map and Results'!$G$68^2-'Map and Results'!$G47^2)/(2*TowerDistanceMatrix!AV29*'Map and Results'!$G$68))+'Map and Results'!$G47^2*ACOS((TowerDistanceMatrix!AV29^2-'Map and Results'!$G$68^2+'Map and Results'!$G47^2)/(2*TowerDistanceMatrix!AV29*'Map and Results'!$G47))-0.5*SQRT((-TowerDistanceMatrix!AV29+'Map and Results'!$G$68+'Map and Results'!$G47)*(TowerDistanceMatrix!AV29+'Map and Results'!$G$68-'Map and Results'!$G47)*(TowerDistanceMatrix!AV29-'Map and Results'!$G$68+'Map and Results'!$G47)*(TowerDistanceMatrix!AV29+'Map and Results'!$G$68+'Map and Results'!$G47))))</f>
        <v>0</v>
      </c>
      <c r="AW30" s="26">
        <f ca="1">IF(TowerDistanceMatrix!AW29&lt;=ABS('Map and Results'!$G$69-'Map and Results'!$G47),MIN('Map and Results'!$H$69,'Map and Results'!$H47),IF(TowerDistanceMatrix!AW29&gt;=('Map and Results'!$G47+'Map and Results'!$G$69),0,'Map and Results'!$G$69^2*ACOS((TowerDistanceMatrix!AW29^2+'Map and Results'!$G$69^2-'Map and Results'!$G47^2)/(2*TowerDistanceMatrix!AW29*'Map and Results'!$G$69))+'Map and Results'!$G47^2*ACOS((TowerDistanceMatrix!AW29^2-'Map and Results'!$G$69^2+'Map and Results'!$G47^2)/(2*TowerDistanceMatrix!AW29*'Map and Results'!$G47))-0.5*SQRT((-TowerDistanceMatrix!AW29+'Map and Results'!$G$69+'Map and Results'!$G47)*(TowerDistanceMatrix!AW29+'Map and Results'!$G$69-'Map and Results'!$G47)*(TowerDistanceMatrix!AW29-'Map and Results'!$G$69+'Map and Results'!$G47)*(TowerDistanceMatrix!AW29+'Map and Results'!$G$69+'Map and Results'!$G47))))</f>
        <v>0</v>
      </c>
      <c r="AX30" s="26">
        <f ca="1">IF(TowerDistanceMatrix!AX29&lt;=ABS('Map and Results'!$G$70-'Map and Results'!$G47),MIN('Map and Results'!$H$70,'Map and Results'!$H47),IF(TowerDistanceMatrix!AX29&gt;=('Map and Results'!$G47+'Map and Results'!$G$70),0,'Map and Results'!$G$70^2*ACOS((TowerDistanceMatrix!AX29^2+'Map and Results'!$G$70^2-'Map and Results'!$G47^2)/(2*TowerDistanceMatrix!AX29*'Map and Results'!$G$70))+'Map and Results'!$G47^2*ACOS((TowerDistanceMatrix!AX29^2-'Map and Results'!$G$70^2+'Map and Results'!$G47^2)/(2*TowerDistanceMatrix!AX29*'Map and Results'!$G47))-0.5*SQRT((-TowerDistanceMatrix!AX29+'Map and Results'!$G$70+'Map and Results'!$G47)*(TowerDistanceMatrix!AX29+'Map and Results'!$G$70-'Map and Results'!$G47)*(TowerDistanceMatrix!AX29-'Map and Results'!$G$70+'Map and Results'!$G47)*(TowerDistanceMatrix!AX29+'Map and Results'!$G$70+'Map and Results'!$G47))))</f>
        <v>0</v>
      </c>
      <c r="AY30" s="26">
        <f ca="1">IF(TowerDistanceMatrix!AY29&lt;=ABS('Map and Results'!$G$71-'Map and Results'!$G47),MIN('Map and Results'!$H$71,'Map and Results'!$H47),IF(TowerDistanceMatrix!AY29&gt;=('Map and Results'!$G47+'Map and Results'!$G$71),0,'Map and Results'!$G$71^2*ACOS((TowerDistanceMatrix!AY29^2+'Map and Results'!$G$71^2-'Map and Results'!$G47^2)/(2*TowerDistanceMatrix!AY29*'Map and Results'!$G$71))+'Map and Results'!$G47^2*ACOS((TowerDistanceMatrix!AY29^2-'Map and Results'!$G$71^2+'Map and Results'!$G47^2)/(2*TowerDistanceMatrix!AY29*'Map and Results'!$G47))-0.5*SQRT((-TowerDistanceMatrix!AY29+'Map and Results'!$G$71+'Map and Results'!$G47)*(TowerDistanceMatrix!AY29+'Map and Results'!$G$71-'Map and Results'!$G47)*(TowerDistanceMatrix!AY29-'Map and Results'!$G$71+'Map and Results'!$G47)*(TowerDistanceMatrix!AY29+'Map and Results'!$G$71+'Map and Results'!$G47))))</f>
        <v>0</v>
      </c>
      <c r="AZ30" s="26">
        <f ca="1">IF(TowerDistanceMatrix!AZ29&lt;=ABS('Map and Results'!$G$72-'Map and Results'!$G47),MIN('Map and Results'!$H$72,'Map and Results'!$H47),IF(TowerDistanceMatrix!AZ29&gt;=('Map and Results'!$G47+'Map and Results'!$G$72),0,'Map and Results'!$G$72^2*ACOS((TowerDistanceMatrix!AZ29^2+'Map and Results'!$G$72^2-'Map and Results'!$G47^2)/(2*TowerDistanceMatrix!AZ29*'Map and Results'!$G$72))+'Map and Results'!$G47^2*ACOS((TowerDistanceMatrix!AZ29^2-'Map and Results'!$G$72^2+'Map and Results'!$G47^2)/(2*TowerDistanceMatrix!AZ29*'Map and Results'!$G47))-0.5*SQRT((-TowerDistanceMatrix!AZ29+'Map and Results'!$G$72+'Map and Results'!$G47)*(TowerDistanceMatrix!AZ29+'Map and Results'!$G$72-'Map and Results'!$G47)*(TowerDistanceMatrix!AZ29-'Map and Results'!$G$72+'Map and Results'!$G47)*(TowerDistanceMatrix!AZ29+'Map and Results'!$G$72+'Map and Results'!$G47))))</f>
        <v>0</v>
      </c>
      <c r="BA30" s="26"/>
      <c r="BB30" s="26"/>
      <c r="BC30">
        <f ca="1">IF('Map and Results'!B47=0,0,SUM(C30:AZ30))-BE30</f>
        <v>907.78529330987294</v>
      </c>
      <c r="BD30">
        <v>25</v>
      </c>
      <c r="BE30">
        <f t="shared" ca="1" si="0"/>
        <v>7853.981633974483</v>
      </c>
      <c r="BG30">
        <f t="shared" ca="1" si="1"/>
        <v>78.539816339744831</v>
      </c>
      <c r="BH30">
        <f t="shared" ca="1" si="2"/>
        <v>1570.7963267948967</v>
      </c>
      <c r="BJ30">
        <f ca="1">IF('Map and Results'!B47=0,0,IF((SUM(C30:AZ30)-BE30)&gt;BH30,$BJ$3,0))</f>
        <v>0</v>
      </c>
    </row>
    <row r="31" spans="1:62" ht="15">
      <c r="B31" s="7">
        <v>26</v>
      </c>
      <c r="C31" s="4">
        <f ca="1">IF(TowerDistanceMatrix!C30&lt;=ABS('Map and Results'!$G$23-'Map and Results'!G48),MIN('Map and Results'!H48,'Map and Results'!H46),IF(TowerDistanceMatrix!C30&gt;=('Map and Results'!$G$23+'Map and Results'!G48),0,'Map and Results'!$G$23^2*ACOS((TowerDistanceMatrix!C30^2+'Map and Results'!$G$23^2-'Map and Results'!G48^2)/(2*TowerDistanceMatrix!C30*'Map and Results'!$G$23))+'Map and Results'!G48^2*ACOS((TowerDistanceMatrix!C30^2-'Map and Results'!$G$23^2+'Map and Results'!G48^2)/(2*TowerDistanceMatrix!C30*'Map and Results'!G48))-0.5*SQRT((-TowerDistanceMatrix!C30+'Map and Results'!$G$23+'Map and Results'!G48)*(TowerDistanceMatrix!C30+'Map and Results'!$G$23-'Map and Results'!G48)*(TowerDistanceMatrix!C30-'Map and Results'!$G$23+'Map and Results'!G48)*(TowerDistanceMatrix!C30+'Map and Results'!$G$23+'Map and Results'!G48))))</f>
        <v>879.11213006007631</v>
      </c>
      <c r="D31">
        <f ca="1">IF(TowerDistanceMatrix!D30&lt;=ABS('Map and Results'!$G$24-'Map and Results'!G48),MIN('Map and Results'!$H$24,'Map and Results'!H48),IF(TowerDistanceMatrix!D30&gt;=('Map and Results'!G48+'Map and Results'!$G$24),0,'Map and Results'!$G$24^2*ACOS((TowerDistanceMatrix!D30^2+'Map and Results'!$G$24^2-'Map and Results'!G48^2)/(2*TowerDistanceMatrix!D30*'Map and Results'!$G$24))+'Map and Results'!G48^2*ACOS((TowerDistanceMatrix!D30^2-'Map and Results'!$G$24^2+'Map and Results'!G48^2)/(2*TowerDistanceMatrix!D30*'Map and Results'!G48))-0.5*SQRT((-TowerDistanceMatrix!D30+'Map and Results'!$G$24+'Map and Results'!G48)*(TowerDistanceMatrix!D30+'Map and Results'!$G$24-'Map and Results'!G48)*(TowerDistanceMatrix!D30-'Map and Results'!$G$24+'Map and Results'!G48)*(TowerDistanceMatrix!D30+'Map and Results'!$G$24+'Map and Results'!G48))))</f>
        <v>0</v>
      </c>
      <c r="E31">
        <f ca="1">IF(TowerDistanceMatrix!E30&lt;=ABS('Map and Results'!$G$25-'Map and Results'!G48),MIN('Map and Results'!$H$25,'Map and Results'!H48),IF(TowerDistanceMatrix!E30&gt;=('Map and Results'!G48+'Map and Results'!$G$25),0,'Map and Results'!$G$25^2*ACOS((TowerDistanceMatrix!E30^2+'Map and Results'!$G$25^2-'Map and Results'!G48^2)/(2*TowerDistanceMatrix!E30*'Map and Results'!$G$25))+'Map and Results'!G48^2*ACOS((TowerDistanceMatrix!E30^2-'Map and Results'!$G$25^2+'Map and Results'!G48^2)/(2*TowerDistanceMatrix!E30*'Map and Results'!G48))-0.5*SQRT((-TowerDistanceMatrix!E30+'Map and Results'!$G$25+'Map and Results'!G48)*(TowerDistanceMatrix!E30+'Map and Results'!$G$25-'Map and Results'!G48)*(TowerDistanceMatrix!E30-'Map and Results'!$G$25+'Map and Results'!G48)*(TowerDistanceMatrix!E30+'Map and Results'!$G$25+'Map and Results'!G48))))</f>
        <v>0</v>
      </c>
      <c r="F31">
        <f ca="1">IF(TowerDistanceMatrix!F30&lt;=ABS('Map and Results'!$G$26-'Map and Results'!$G48),MIN('Map and Results'!$H$26,'Map and Results'!$H48),IF(TowerDistanceMatrix!F30&gt;=('Map and Results'!$G48+'Map and Results'!$G$26),0,'Map and Results'!$G$26^2*ACOS((TowerDistanceMatrix!F30^2+'Map and Results'!$G$26^2-'Map and Results'!$G48^2)/(2*TowerDistanceMatrix!F30*'Map and Results'!$G$26))+'Map and Results'!$G48^2*ACOS((TowerDistanceMatrix!F30^2-'Map and Results'!$G$26^2+'Map and Results'!$G48^2)/(2*TowerDistanceMatrix!F30*'Map and Results'!$G48))-0.5*SQRT((-TowerDistanceMatrix!F30+'Map and Results'!$G$26+'Map and Results'!$G48)*(TowerDistanceMatrix!F30+'Map and Results'!$G$26-'Map and Results'!$G48)*(TowerDistanceMatrix!F30-'Map and Results'!$G$26+'Map and Results'!$G48)*(TowerDistanceMatrix!F30+'Map and Results'!$G$26+'Map and Results'!$G48))))</f>
        <v>0</v>
      </c>
      <c r="G31" s="26">
        <f ca="1">IF(TowerDistanceMatrix!G30&lt;=ABS('Map and Results'!$G$27-'Map and Results'!$G48),MIN('Map and Results'!$H$27,'Map and Results'!$H48),IF(TowerDistanceMatrix!G30&gt;=('Map and Results'!$G48+'Map and Results'!$G$27),0,'Map and Results'!$G$27^2*ACOS((TowerDistanceMatrix!G30^2+'Map and Results'!$G$27^2-'Map and Results'!$G48^2)/(2*TowerDistanceMatrix!G30*'Map and Results'!$G$27))+'Map and Results'!$G48^2*ACOS((TowerDistanceMatrix!G30^2-'Map and Results'!$G$27^2+'Map and Results'!$G48^2)/(2*TowerDistanceMatrix!G30*'Map and Results'!$G48))-0.5*SQRT((-TowerDistanceMatrix!G30+'Map and Results'!$G$27+'Map and Results'!$G48)*(TowerDistanceMatrix!G30+'Map and Results'!$G$27-'Map and Results'!$G48)*(TowerDistanceMatrix!G30-'Map and Results'!$G$27+'Map and Results'!$G48)*(TowerDistanceMatrix!G30+'Map and Results'!$G$27+'Map and Results'!$G48))))</f>
        <v>0</v>
      </c>
      <c r="H31" s="26">
        <f ca="1">IF(TowerDistanceMatrix!H30&lt;=ABS('Map and Results'!$G$28-'Map and Results'!$G48),MIN('Map and Results'!$H$28,'Map and Results'!$H48),IF(TowerDistanceMatrix!H30&gt;=('Map and Results'!$G48+'Map and Results'!$G$28),0,'Map and Results'!$G$28^2*ACOS((TowerDistanceMatrix!H30^2+'Map and Results'!$G$28^2-'Map and Results'!$G48^2)/(2*TowerDistanceMatrix!H30*'Map and Results'!$G$28))+'Map and Results'!$G48^2*ACOS((TowerDistanceMatrix!H30^2-'Map and Results'!$G$28^2+'Map and Results'!$G48^2)/(2*TowerDistanceMatrix!H30*'Map and Results'!$G48))-0.5*SQRT((-TowerDistanceMatrix!H30+'Map and Results'!$G$28+'Map and Results'!$G48)*(TowerDistanceMatrix!H30+'Map and Results'!$G$28-'Map and Results'!$G48)*(TowerDistanceMatrix!H30-'Map and Results'!$G$28+'Map and Results'!$G48)*(TowerDistanceMatrix!H30+'Map and Results'!$G$28+'Map and Results'!$G48))))</f>
        <v>0</v>
      </c>
      <c r="I31">
        <f ca="1">IF(TowerDistanceMatrix!I30&lt;=ABS('Map and Results'!$G$29-'Map and Results'!$G48),MIN('Map and Results'!$H$29,'Map and Results'!$H48),IF(TowerDistanceMatrix!I30&gt;=('Map and Results'!$G48+'Map and Results'!$G$29),0,'Map and Results'!$G$29^2*ACOS((TowerDistanceMatrix!I30^2+'Map and Results'!$G$29^2-'Map and Results'!$G48^2)/(2*TowerDistanceMatrix!I30*'Map and Results'!$G$29))+'Map and Results'!$G48^2*ACOS((TowerDistanceMatrix!I30^2-'Map and Results'!$G$29^2+'Map and Results'!$G48^2)/(2*TowerDistanceMatrix!I30*'Map and Results'!$G48))-0.5*SQRT((-TowerDistanceMatrix!I30+'Map and Results'!$G$29+'Map and Results'!$G48)*(TowerDistanceMatrix!I30+'Map and Results'!$G$29-'Map and Results'!$G48)*(TowerDistanceMatrix!I30-'Map and Results'!$G$29+'Map and Results'!$G48)*(TowerDistanceMatrix!I30+'Map and Results'!$G$29+'Map and Results'!$G48))))</f>
        <v>0</v>
      </c>
      <c r="J31">
        <f ca="1">IF(TowerDistanceMatrix!J30&lt;=ABS('Map and Results'!$G$30-'Map and Results'!$G48),MIN('Map and Results'!$H$30,'Map and Results'!$H48),IF(TowerDistanceMatrix!J30&gt;=('Map and Results'!$G48+'Map and Results'!$G$30),0,'Map and Results'!$G$30^2*ACOS((TowerDistanceMatrix!J30^2+'Map and Results'!$G$30^2-'Map and Results'!$G48^2)/(2*TowerDistanceMatrix!J30*'Map and Results'!$G$30))+'Map and Results'!$G48^2*ACOS((TowerDistanceMatrix!J30^2-'Map and Results'!$G$30^2+'Map and Results'!$G48^2)/(2*TowerDistanceMatrix!J30*'Map and Results'!$G48))-0.5*SQRT((-TowerDistanceMatrix!J30+'Map and Results'!$G$30+'Map and Results'!$G48)*(TowerDistanceMatrix!J30+'Map and Results'!$G$30-'Map and Results'!$G48)*(TowerDistanceMatrix!J30-'Map and Results'!$G$30+'Map and Results'!$G48)*(TowerDistanceMatrix!J30+'Map and Results'!$G$30+'Map and Results'!$G48))))</f>
        <v>0</v>
      </c>
      <c r="K31" s="26">
        <f ca="1">IF(TowerDistanceMatrix!K30&lt;=ABS('Map and Results'!$G$31-'Map and Results'!$G48),MIN('Map and Results'!$H$31,'Map and Results'!$H48),IF(TowerDistanceMatrix!K30&gt;=('Map and Results'!$G48+'Map and Results'!$G$31),0,'Map and Results'!$G$31^2*ACOS((TowerDistanceMatrix!K30^2+'Map and Results'!$G$31^2-'Map and Results'!$G48^2)/(2*TowerDistanceMatrix!K30*'Map and Results'!$G$31))+'Map and Results'!$G48^2*ACOS((TowerDistanceMatrix!K30^2-'Map and Results'!$G$31^2+'Map and Results'!$G48^2)/(2*TowerDistanceMatrix!K30*'Map and Results'!$G48))-0.5*SQRT((-TowerDistanceMatrix!K30+'Map and Results'!$G$31+'Map and Results'!$G48)*(TowerDistanceMatrix!K30+'Map and Results'!$G$31-'Map and Results'!$G48)*(TowerDistanceMatrix!K30-'Map and Results'!$G$31+'Map and Results'!$G48)*(TowerDistanceMatrix!K30+'Map and Results'!$G$31+'Map and Results'!$G48))))</f>
        <v>501.49068508721552</v>
      </c>
      <c r="L31" s="26">
        <f ca="1">IF(TowerDistanceMatrix!L30&lt;=ABS('Map and Results'!$G$32-'Map and Results'!$G48),MIN('Map and Results'!$H$32,'Map and Results'!$H48),IF(TowerDistanceMatrix!L30&gt;=('Map and Results'!$G48+'Map and Results'!$G$32),0,'Map and Results'!$G$32^2*ACOS((TowerDistanceMatrix!L30^2+'Map and Results'!$G$32^2-'Map and Results'!$G48^2)/(2*TowerDistanceMatrix!L30*'Map and Results'!$G$32))+'Map and Results'!$G48^2*ACOS((TowerDistanceMatrix!L30^2-'Map and Results'!$G$32^2+'Map and Results'!$G48^2)/(2*TowerDistanceMatrix!L30*'Map and Results'!$G48))-0.5*SQRT((-TowerDistanceMatrix!L30+'Map and Results'!$G$32+'Map and Results'!$G48)*(TowerDistanceMatrix!L30+'Map and Results'!$G$32-'Map and Results'!$G48)*(TowerDistanceMatrix!L30-'Map and Results'!$G$32+'Map and Results'!$G48)*(TowerDistanceMatrix!L30+'Map and Results'!$G$32+'Map and Results'!$G48))))</f>
        <v>0</v>
      </c>
      <c r="M31" s="26">
        <f ca="1">IF(TowerDistanceMatrix!M30&lt;=ABS('Map and Results'!$G$33-'Map and Results'!$G48),MIN('Map and Results'!$H$33,'Map and Results'!$H48),IF(TowerDistanceMatrix!M30&gt;=('Map and Results'!$G48+'Map and Results'!$G$33),0,'Map and Results'!$G$33^2*ACOS((TowerDistanceMatrix!M30^2+'Map and Results'!$G$33^2-'Map and Results'!$G48^2)/(2*TowerDistanceMatrix!M30*'Map and Results'!$G$33))+'Map and Results'!$G48^2*ACOS((TowerDistanceMatrix!M30^2-'Map and Results'!$G$33^2+'Map and Results'!$G48^2)/(2*TowerDistanceMatrix!M30*'Map and Results'!$G48))-0.5*SQRT((-TowerDistanceMatrix!M30+'Map and Results'!$G$33+'Map and Results'!$G48)*(TowerDistanceMatrix!M30+'Map and Results'!$G$33-'Map and Results'!$G48)*(TowerDistanceMatrix!M30-'Map and Results'!$G$33+'Map and Results'!$G48)*(TowerDistanceMatrix!M30+'Map and Results'!$G$33+'Map and Results'!$G48))))</f>
        <v>0</v>
      </c>
      <c r="N31" s="26">
        <f ca="1">IF(TowerDistanceMatrix!N30&lt;=ABS('Map and Results'!$G$34-'Map and Results'!$G48),MIN('Map and Results'!$H$34,'Map and Results'!$H48),IF(TowerDistanceMatrix!N30&gt;=('Map and Results'!$G48+'Map and Results'!$G$34),0,'Map and Results'!$G$34^2*ACOS((TowerDistanceMatrix!N30^2+'Map and Results'!$G$34^2-'Map and Results'!$G48^2)/(2*TowerDistanceMatrix!N30*'Map and Results'!$G$34))+'Map and Results'!$G48^2*ACOS((TowerDistanceMatrix!N30^2-'Map and Results'!$G$34^2+'Map and Results'!$G48^2)/(2*TowerDistanceMatrix!N30*'Map and Results'!$G48))-0.5*SQRT((-TowerDistanceMatrix!N30+'Map and Results'!$G$34+'Map and Results'!$G48)*(TowerDistanceMatrix!N30+'Map and Results'!$G$34-'Map and Results'!$G48)*(TowerDistanceMatrix!N30-'Map and Results'!$G$34+'Map and Results'!$G48)*(TowerDistanceMatrix!N30+'Map and Results'!$G$34+'Map and Results'!$G48))))</f>
        <v>0</v>
      </c>
      <c r="O31" s="26">
        <f ca="1">IF(TowerDistanceMatrix!O30&lt;=ABS('Map and Results'!$G$35-'Map and Results'!$G48),MIN('Map and Results'!$H$35,'Map and Results'!$H48),IF(TowerDistanceMatrix!O30&gt;=('Map and Results'!$G48+'Map and Results'!$G$35),0,'Map and Results'!$G$35^2*ACOS((TowerDistanceMatrix!O30^2+'Map and Results'!$G$35^2-'Map and Results'!$G48^2)/(2*TowerDistanceMatrix!O30*'Map and Results'!$G$35))+'Map and Results'!$G48^2*ACOS((TowerDistanceMatrix!O30^2-'Map and Results'!$G$35^2+'Map and Results'!$G48^2)/(2*TowerDistanceMatrix!O30*'Map and Results'!$G48))-0.5*SQRT((-TowerDistanceMatrix!O30+'Map and Results'!$G$35+'Map and Results'!$G48)*(TowerDistanceMatrix!O30+'Map and Results'!$G$35-'Map and Results'!$G48)*(TowerDistanceMatrix!O30-'Map and Results'!$G$35+'Map and Results'!$G48)*(TowerDistanceMatrix!O30+'Map and Results'!$G$35+'Map and Results'!$G48))))</f>
        <v>0</v>
      </c>
      <c r="P31" s="26">
        <f ca="1">IF(TowerDistanceMatrix!P30&lt;=ABS('Map and Results'!$G$36-'Map and Results'!$G48),MIN('Map and Results'!$H$36,'Map and Results'!$H48),IF(TowerDistanceMatrix!P30&gt;=('Map and Results'!$G48+'Map and Results'!$G$36),0,'Map and Results'!$G$36^2*ACOS((TowerDistanceMatrix!P30^2+'Map and Results'!$G$36^2-'Map and Results'!$G48^2)/(2*TowerDistanceMatrix!P30*'Map and Results'!$G$36))+'Map and Results'!$G48^2*ACOS((TowerDistanceMatrix!P30^2-'Map and Results'!$G$36^2+'Map and Results'!$G48^2)/(2*TowerDistanceMatrix!P30*'Map and Results'!$G48))-0.5*SQRT((-TowerDistanceMatrix!P30+'Map and Results'!$G$36+'Map and Results'!$G48)*(TowerDistanceMatrix!P30+'Map and Results'!$G$36-'Map and Results'!$G48)*(TowerDistanceMatrix!P30-'Map and Results'!$G$36+'Map and Results'!$G48)*(TowerDistanceMatrix!P30+'Map and Results'!$G$36+'Map and Results'!$G48))))</f>
        <v>0</v>
      </c>
      <c r="Q31" s="26">
        <f ca="1">IF(TowerDistanceMatrix!Q30&lt;=ABS('Map and Results'!$G$37-'Map and Results'!$G48),MIN('Map and Results'!$H$37,'Map and Results'!$H48),IF(TowerDistanceMatrix!Q30&gt;=('Map and Results'!$G48+'Map and Results'!$G$37),0,'Map and Results'!$G$37^2*ACOS((TowerDistanceMatrix!Q30^2+'Map and Results'!$G$37^2-'Map and Results'!$G48^2)/(2*TowerDistanceMatrix!Q30*'Map and Results'!$G$37))+'Map and Results'!$G48^2*ACOS((TowerDistanceMatrix!Q30^2-'Map and Results'!$G$37^2+'Map and Results'!$G48^2)/(2*TowerDistanceMatrix!Q30*'Map and Results'!$G48))-0.5*SQRT((-TowerDistanceMatrix!Q30+'Map and Results'!$G$37+'Map and Results'!$G48)*(TowerDistanceMatrix!Q30+'Map and Results'!$G$37-'Map and Results'!$G48)*(TowerDistanceMatrix!Q30-'Map and Results'!$G$37+'Map and Results'!$G48)*(TowerDistanceMatrix!Q30+'Map and Results'!$G$37+'Map and Results'!$G48))))</f>
        <v>0</v>
      </c>
      <c r="R31" s="26">
        <f ca="1">IF(TowerDistanceMatrix!R30&lt;=ABS('Map and Results'!$G$38-'Map and Results'!$G48),MIN('Map and Results'!$H$38,'Map and Results'!$H48),IF(TowerDistanceMatrix!R30&gt;=('Map and Results'!$G48+'Map and Results'!$G$38),0,'Map and Results'!$G$38^2*ACOS((TowerDistanceMatrix!R30^2+'Map and Results'!$G$38^2-'Map and Results'!$G48^2)/(2*TowerDistanceMatrix!R30*'Map and Results'!$G$38))+'Map and Results'!$G48^2*ACOS((TowerDistanceMatrix!R30^2-'Map and Results'!$G$38^2+'Map and Results'!$G48^2)/(2*TowerDistanceMatrix!R30*'Map and Results'!$G48))-0.5*SQRT((-TowerDistanceMatrix!R30+'Map and Results'!$G$38+'Map and Results'!$G48)*(TowerDistanceMatrix!R30+'Map and Results'!$G$38-'Map and Results'!$G48)*(TowerDistanceMatrix!R30-'Map and Results'!$G$38+'Map and Results'!$G48)*(TowerDistanceMatrix!R30+'Map and Results'!$G$38+'Map and Results'!$G48))))</f>
        <v>0</v>
      </c>
      <c r="S31" s="26">
        <f ca="1">IF(TowerDistanceMatrix!S30&lt;=ABS('Map and Results'!$G$39-'Map and Results'!$G48),MIN('Map and Results'!$H$39,'Map and Results'!$H48),IF(TowerDistanceMatrix!S30&gt;=('Map and Results'!$G48+'Map and Results'!$G$39),0,'Map and Results'!$G$39^2*ACOS((TowerDistanceMatrix!S30^2+'Map and Results'!$G$39^2-'Map and Results'!$G48^2)/(2*TowerDistanceMatrix!S30*'Map and Results'!$G$39))+'Map and Results'!$G48^2*ACOS((TowerDistanceMatrix!S30^2-'Map and Results'!$G$39^2+'Map and Results'!$G48^2)/(2*TowerDistanceMatrix!S30*'Map and Results'!$G48))-0.5*SQRT((-TowerDistanceMatrix!S30+'Map and Results'!$G$39+'Map and Results'!$G48)*(TowerDistanceMatrix!S30+'Map and Results'!$G$39-'Map and Results'!$G48)*(TowerDistanceMatrix!S30-'Map and Results'!$G$39+'Map and Results'!$G48)*(TowerDistanceMatrix!S30+'Map and Results'!$G$39+'Map and Results'!$G48))))</f>
        <v>19.832925012522651</v>
      </c>
      <c r="T31" s="26">
        <f ca="1">IF(TowerDistanceMatrix!T30&lt;=ABS('Map and Results'!$G$40-'Map and Results'!$G48),MIN('Map and Results'!$H$40,'Map and Results'!$H48),IF(TowerDistanceMatrix!T30&gt;=('Map and Results'!$G48+'Map and Results'!$G$40),0,'Map and Results'!$G$40^2*ACOS((TowerDistanceMatrix!T30^2+'Map and Results'!$G$40^2-'Map and Results'!$G48^2)/(2*TowerDistanceMatrix!T30*'Map and Results'!$G$40))+'Map and Results'!$G48^2*ACOS((TowerDistanceMatrix!T30^2-'Map and Results'!$G$40^2+'Map and Results'!$G48^2)/(2*TowerDistanceMatrix!T30*'Map and Results'!$G48))-0.5*SQRT((-TowerDistanceMatrix!T30+'Map and Results'!$G$40+'Map and Results'!$G48)*(TowerDistanceMatrix!T30+'Map and Results'!$G$40-'Map and Results'!$G48)*(TowerDistanceMatrix!T30-'Map and Results'!$G$40+'Map and Results'!$G48)*(TowerDistanceMatrix!T30+'Map and Results'!$G$40+'Map and Results'!$G48))))</f>
        <v>237.03883684147866</v>
      </c>
      <c r="U31" s="26">
        <f ca="1">IF(TowerDistanceMatrix!U30&lt;=ABS('Map and Results'!$G$41-'Map and Results'!$G48),MIN('Map and Results'!$H$41,'Map and Results'!$H48),IF(TowerDistanceMatrix!U30&gt;=('Map and Results'!$G48+'Map and Results'!$G$41),0,'Map and Results'!$G$41^2*ACOS((TowerDistanceMatrix!U30^2+'Map and Results'!$G$41^2-'Map and Results'!$G48^2)/(2*TowerDistanceMatrix!U30*'Map and Results'!$G$41))+'Map and Results'!$G48^2*ACOS((TowerDistanceMatrix!U30^2-'Map and Results'!$G$41^2+'Map and Results'!$G48^2)/(2*TowerDistanceMatrix!U30*'Map and Results'!$G48))-0.5*SQRT((-TowerDistanceMatrix!U30+'Map and Results'!$G$41+'Map and Results'!$G48)*(TowerDistanceMatrix!U30+'Map and Results'!$G$41-'Map and Results'!$G48)*(TowerDistanceMatrix!U30-'Map and Results'!$G$41+'Map and Results'!$G48)*(TowerDistanceMatrix!U30+'Map and Results'!$G$41+'Map and Results'!$G48))))</f>
        <v>0</v>
      </c>
      <c r="V31" s="26">
        <f ca="1">IF(TowerDistanceMatrix!V30&lt;=ABS('Map and Results'!$G$42-'Map and Results'!$G48),MIN('Map and Results'!$H$42,'Map and Results'!$H48),IF(TowerDistanceMatrix!V30&gt;=('Map and Results'!$G48+'Map and Results'!$G$42),0,'Map and Results'!$G$42^2*ACOS((TowerDistanceMatrix!V30^2+'Map and Results'!$G$42^2-'Map and Results'!$G48^2)/(2*TowerDistanceMatrix!V30*'Map and Results'!$G$42))+'Map and Results'!$G48^2*ACOS((TowerDistanceMatrix!V30^2-'Map and Results'!$G$42^2+'Map and Results'!$G48^2)/(2*TowerDistanceMatrix!V30*'Map and Results'!$G48))-0.5*SQRT((-TowerDistanceMatrix!V30+'Map and Results'!$G$42+'Map and Results'!$G48)*(TowerDistanceMatrix!V30+'Map and Results'!$G$42-'Map and Results'!$G48)*(TowerDistanceMatrix!V30-'Map and Results'!$G$42+'Map and Results'!$G48)*(TowerDistanceMatrix!V30+'Map and Results'!$G$42+'Map and Results'!$G48))))</f>
        <v>701.3982949294267</v>
      </c>
      <c r="W31" s="26">
        <f ca="1">IF(TowerDistanceMatrix!W30&lt;=ABS('Map and Results'!$G$43-'Map and Results'!$G48),MIN('Map and Results'!$H$43,'Map and Results'!$H48),IF(TowerDistanceMatrix!W30&gt;=('Map and Results'!$G48+'Map and Results'!$G$43),0,'Map and Results'!$G$43^2*ACOS((TowerDistanceMatrix!W30^2+'Map and Results'!$G$43^2-'Map and Results'!$G48^2)/(2*TowerDistanceMatrix!W30*'Map and Results'!$G$43))+'Map and Results'!$G48^2*ACOS((TowerDistanceMatrix!W30^2-'Map and Results'!$G$43^2+'Map and Results'!$G48^2)/(2*TowerDistanceMatrix!W30*'Map and Results'!$G48))-0.5*SQRT((-TowerDistanceMatrix!W30+'Map and Results'!$G$43+'Map and Results'!$G48)*(TowerDistanceMatrix!W30+'Map and Results'!$G$43-'Map and Results'!$G48)*(TowerDistanceMatrix!W30-'Map and Results'!$G$43+'Map and Results'!$G48)*(TowerDistanceMatrix!W30+'Map and Results'!$G$43+'Map and Results'!$G48))))</f>
        <v>0</v>
      </c>
      <c r="X31" s="26">
        <f ca="1">IF(TowerDistanceMatrix!X30&lt;=ABS('Map and Results'!$G$44-'Map and Results'!$G48),MIN('Map and Results'!$H$44,'Map and Results'!$H48),IF(TowerDistanceMatrix!X30&gt;=('Map and Results'!$G48+'Map and Results'!$G$44),0,'Map and Results'!$G$44^2*ACOS((TowerDistanceMatrix!X30^2+'Map and Results'!$G$44^2-'Map and Results'!$G48^2)/(2*TowerDistanceMatrix!X30*'Map and Results'!$G$44))+'Map and Results'!$G48^2*ACOS((TowerDistanceMatrix!X30^2-'Map and Results'!$G$44^2+'Map and Results'!$G48^2)/(2*TowerDistanceMatrix!X30*'Map and Results'!$G48))-0.5*SQRT((-TowerDistanceMatrix!X30+'Map and Results'!$G$44+'Map and Results'!$G48)*(TowerDistanceMatrix!X30+'Map and Results'!$G$44-'Map and Results'!$G48)*(TowerDistanceMatrix!X30-'Map and Results'!$G$44+'Map and Results'!$G48)*(TowerDistanceMatrix!X30+'Map and Results'!$G$44+'Map and Results'!$G48))))</f>
        <v>0</v>
      </c>
      <c r="Y31" s="26">
        <f ca="1">IF(TowerDistanceMatrix!Y30&lt;=ABS('Map and Results'!$G$45-'Map and Results'!$G48),MIN('Map and Results'!$H$45,'Map and Results'!$H48),IF(TowerDistanceMatrix!Y30&gt;=('Map and Results'!$G48+'Map and Results'!$G$45),0,'Map and Results'!$G$45^2*ACOS((TowerDistanceMatrix!Y30^2+'Map and Results'!$G$45^2-'Map and Results'!$G48^2)/(2*TowerDistanceMatrix!Y30*'Map and Results'!$G$45))+'Map and Results'!$G48^2*ACOS((TowerDistanceMatrix!Y30^2-'Map and Results'!$G$45^2+'Map and Results'!$G48^2)/(2*TowerDistanceMatrix!Y30*'Map and Results'!$G48))-0.5*SQRT((-TowerDistanceMatrix!Y30+'Map and Results'!$G$45+'Map and Results'!$G48)*(TowerDistanceMatrix!Y30+'Map and Results'!$G$45-'Map and Results'!$G48)*(TowerDistanceMatrix!Y30-'Map and Results'!$G$45+'Map and Results'!$G48)*(TowerDistanceMatrix!Y30+'Map and Results'!$G$45+'Map and Results'!$G48))))</f>
        <v>0</v>
      </c>
      <c r="Z31" s="26">
        <f ca="1">IF(TowerDistanceMatrix!Z30&lt;=ABS('Map and Results'!$G$46-'Map and Results'!$G48),MIN('Map and Results'!$H$46,'Map and Results'!$H48),IF(TowerDistanceMatrix!Z30&gt;=('Map and Results'!$G48+'Map and Results'!$G$46),0,'Map and Results'!$G$46^2*ACOS((TowerDistanceMatrix!Z30^2+'Map and Results'!$G$46^2-'Map and Results'!$G48^2)/(2*TowerDistanceMatrix!Z30*'Map and Results'!$G$46))+'Map and Results'!$G48^2*ACOS((TowerDistanceMatrix!Z30^2-'Map and Results'!$G$46^2+'Map and Results'!$G48^2)/(2*TowerDistanceMatrix!Z30*'Map and Results'!$G48))-0.5*SQRT((-TowerDistanceMatrix!Z30+'Map and Results'!$G$46+'Map and Results'!$G48)*(TowerDistanceMatrix!Z30+'Map and Results'!$G$46-'Map and Results'!$G48)*(TowerDistanceMatrix!Z30-'Map and Results'!$G$46+'Map and Results'!$G48)*(TowerDistanceMatrix!Z30+'Map and Results'!$G$46+'Map and Results'!$G48))))</f>
        <v>1185.5989727185006</v>
      </c>
      <c r="AA31" s="26">
        <f ca="1">IF(TowerDistanceMatrix!AA30&lt;=ABS('Map and Results'!$G$47-'Map and Results'!$G48),MIN('Map and Results'!$H$47,'Map and Results'!$H48),IF(TowerDistanceMatrix!AA30&gt;=('Map and Results'!$G48+'Map and Results'!$G$47),0,'Map and Results'!$G$47^2*ACOS((TowerDistanceMatrix!AA30^2+'Map and Results'!$G$47^2-'Map and Results'!$G48^2)/(2*TowerDistanceMatrix!AA30*'Map and Results'!$G$47))+'Map and Results'!$G48^2*ACOS((TowerDistanceMatrix!AA30^2-'Map and Results'!$G$47^2+'Map and Results'!$G48^2)/(2*TowerDistanceMatrix!AA30*'Map and Results'!$G48))-0.5*SQRT((-TowerDistanceMatrix!AA30+'Map and Results'!$G$47+'Map and Results'!$G48)*(TowerDistanceMatrix!AA30+'Map and Results'!$G$47-'Map and Results'!$G48)*(TowerDistanceMatrix!AA30-'Map and Results'!$G$47+'Map and Results'!$G48)*(TowerDistanceMatrix!AA30+'Map and Results'!$G$47+'Map and Results'!$G48))))</f>
        <v>0</v>
      </c>
      <c r="AB31" s="26">
        <f ca="1">IF(TowerDistanceMatrix!AB30&lt;=ABS('Map and Results'!$G$48-'Map and Results'!$G48),MIN('Map and Results'!$H$48,'Map and Results'!$H48),IF(TowerDistanceMatrix!AB30&gt;=('Map and Results'!$G48+'Map and Results'!$G$48),0,'Map and Results'!$G$48^2*ACOS((TowerDistanceMatrix!AB30^2+'Map and Results'!$G$48^2-'Map and Results'!$G48^2)/(2*TowerDistanceMatrix!AB30*'Map and Results'!$G$48))+'Map and Results'!$G48^2*ACOS((TowerDistanceMatrix!AB30^2-'Map and Results'!$G$48^2+'Map and Results'!$G48^2)/(2*TowerDistanceMatrix!AB30*'Map and Results'!$G48))-0.5*SQRT((-TowerDistanceMatrix!AB30+'Map and Results'!$G$48+'Map and Results'!$G48)*(TowerDistanceMatrix!AB30+'Map and Results'!$G$48-'Map and Results'!$G48)*(TowerDistanceMatrix!AB30-'Map and Results'!$G$48+'Map and Results'!$G48)*(TowerDistanceMatrix!AB30+'Map and Results'!$G$48+'Map and Results'!$G48))))</f>
        <v>0</v>
      </c>
      <c r="AC31" s="26">
        <f ca="1">IF(TowerDistanceMatrix!AC30&lt;=ABS('Map and Results'!$G$49-'Map and Results'!$G48),MIN('Map and Results'!$H$49,'Map and Results'!$H48),IF(TowerDistanceMatrix!AC30&gt;=('Map and Results'!$G48+'Map and Results'!$G$49),0,'Map and Results'!$G$49^2*ACOS((TowerDistanceMatrix!AC30^2+'Map and Results'!$G$49^2-'Map and Results'!$G48^2)/(2*TowerDistanceMatrix!AC30*'Map and Results'!$G$49))+'Map and Results'!$G48^2*ACOS((TowerDistanceMatrix!AC30^2-'Map and Results'!$G$49^2+'Map and Results'!$G48^2)/(2*TowerDistanceMatrix!AC30*'Map and Results'!$G48))-0.5*SQRT((-TowerDistanceMatrix!AC30+'Map and Results'!$G$49+'Map and Results'!$G48)*(TowerDistanceMatrix!AC30+'Map and Results'!$G$49-'Map and Results'!$G48)*(TowerDistanceMatrix!AC30-'Map and Results'!$G$49+'Map and Results'!$G48)*(TowerDistanceMatrix!AC30+'Map and Results'!$G$49+'Map and Results'!$G48))))</f>
        <v>0</v>
      </c>
      <c r="AD31" s="26">
        <f ca="1">IF(TowerDistanceMatrix!AD30&lt;=ABS('Map and Results'!$G$50-'Map and Results'!$G48),MIN('Map and Results'!$H$50,'Map and Results'!$H48),IF(TowerDistanceMatrix!AD30&gt;=('Map and Results'!$G48+'Map and Results'!$G$50),0,'Map and Results'!$G$50^2*ACOS((TowerDistanceMatrix!AD30^2+'Map and Results'!$G$50^2-'Map and Results'!$G48^2)/(2*TowerDistanceMatrix!AD30*'Map and Results'!$G$50))+'Map and Results'!$G48^2*ACOS((TowerDistanceMatrix!AD30^2-'Map and Results'!$G$50^2+'Map and Results'!$G48^2)/(2*TowerDistanceMatrix!AD30*'Map and Results'!$G48))-0.5*SQRT((-TowerDistanceMatrix!AD30+'Map and Results'!$G$50+'Map and Results'!$G48)*(TowerDistanceMatrix!AD30+'Map and Results'!$G$50-'Map and Results'!$G48)*(TowerDistanceMatrix!AD30-'Map and Results'!$G$50+'Map and Results'!$G48)*(TowerDistanceMatrix!AD30+'Map and Results'!$G$50+'Map and Results'!$G48))))</f>
        <v>0</v>
      </c>
      <c r="AE31" s="26">
        <f ca="1">IF(TowerDistanceMatrix!AE30&lt;=ABS('Map and Results'!$G$51-'Map and Results'!$G48),MIN('Map and Results'!$H$51,'Map and Results'!$H48),IF(TowerDistanceMatrix!AE30&gt;=('Map and Results'!$G48+'Map and Results'!$G$51),0,'Map and Results'!$G$51^2*ACOS((TowerDistanceMatrix!AE30^2+'Map and Results'!$G$51^2-'Map and Results'!$G48^2)/(2*TowerDistanceMatrix!AE30*'Map and Results'!$G$51))+'Map and Results'!$G48^2*ACOS((TowerDistanceMatrix!AE30^2-'Map and Results'!$G$51^2+'Map and Results'!$G48^2)/(2*TowerDistanceMatrix!AE30*'Map and Results'!$G48))-0.5*SQRT((-TowerDistanceMatrix!AE30+'Map and Results'!$G$51+'Map and Results'!$G48)*(TowerDistanceMatrix!AE30+'Map and Results'!$G$51-'Map and Results'!$G48)*(TowerDistanceMatrix!AE30-'Map and Results'!$G$51+'Map and Results'!$G48)*(TowerDistanceMatrix!AE30+'Map and Results'!$G$51+'Map and Results'!$G48))))</f>
        <v>0</v>
      </c>
      <c r="AF31" s="26">
        <f ca="1">IF(TowerDistanceMatrix!AF30&lt;=ABS('Map and Results'!$G$52-'Map and Results'!$G48),MIN('Map and Results'!$H$52,'Map and Results'!$H48),IF(TowerDistanceMatrix!AF30&gt;=('Map and Results'!$G48+'Map and Results'!$G$52),0,'Map and Results'!$G$52^2*ACOS((TowerDistanceMatrix!AF30^2+'Map and Results'!$G$52^2-'Map and Results'!$G48^2)/(2*TowerDistanceMatrix!AF30*'Map and Results'!$G$52))+'Map and Results'!$G48^2*ACOS((TowerDistanceMatrix!AF30^2-'Map and Results'!$G$52^2+'Map and Results'!$G48^2)/(2*TowerDistanceMatrix!AF30*'Map and Results'!$G48))-0.5*SQRT((-TowerDistanceMatrix!AF30+'Map and Results'!$G$52+'Map and Results'!$G48)*(TowerDistanceMatrix!AF30+'Map and Results'!$G$52-'Map and Results'!$G48)*(TowerDistanceMatrix!AF30-'Map and Results'!$G$52+'Map and Results'!$G48)*(TowerDistanceMatrix!AF30+'Map and Results'!$G$52+'Map and Results'!$G48))))</f>
        <v>0</v>
      </c>
      <c r="AG31" s="26">
        <f ca="1">IF(TowerDistanceMatrix!AG30&lt;=ABS('Map and Results'!$G$53-'Map and Results'!$G48),MIN('Map and Results'!$H$53,'Map and Results'!$H48),IF(TowerDistanceMatrix!AG30&gt;=('Map and Results'!$G48+'Map and Results'!$G$53),0,'Map and Results'!$G$53^2*ACOS((TowerDistanceMatrix!AG30^2+'Map and Results'!$G$53^2-'Map and Results'!$G48^2)/(2*TowerDistanceMatrix!AG30*'Map and Results'!$G$53))+'Map and Results'!$G48^2*ACOS((TowerDistanceMatrix!AG30^2-'Map and Results'!$G$53^2+'Map and Results'!$G48^2)/(2*TowerDistanceMatrix!AG30*'Map and Results'!$G48))-0.5*SQRT((-TowerDistanceMatrix!AG30+'Map and Results'!$G$53+'Map and Results'!$G48)*(TowerDistanceMatrix!AG30+'Map and Results'!$G$53-'Map and Results'!$G48)*(TowerDistanceMatrix!AG30-'Map and Results'!$G$53+'Map and Results'!$G48)*(TowerDistanceMatrix!AG30+'Map and Results'!$G$53+'Map and Results'!$G48))))</f>
        <v>0</v>
      </c>
      <c r="AH31" s="26">
        <f ca="1">IF(TowerDistanceMatrix!AH30&lt;=ABS('Map and Results'!$G$54-'Map and Results'!$G48),MIN('Map and Results'!$H$54,'Map and Results'!$H48),IF(TowerDistanceMatrix!AH30&gt;=('Map and Results'!$G48+'Map and Results'!$G$54),0,'Map and Results'!$G$54^2*ACOS((TowerDistanceMatrix!AH30^2+'Map and Results'!$G$54^2-'Map and Results'!$G48^2)/(2*TowerDistanceMatrix!AH30*'Map and Results'!$G$54))+'Map and Results'!$G48^2*ACOS((TowerDistanceMatrix!AH30^2-'Map and Results'!$G$54^2+'Map and Results'!$G48^2)/(2*TowerDistanceMatrix!AH30*'Map and Results'!$G48))-0.5*SQRT((-TowerDistanceMatrix!AH30+'Map and Results'!$G$54+'Map and Results'!$G48)*(TowerDistanceMatrix!AH30+'Map and Results'!$G$54-'Map and Results'!$G48)*(TowerDistanceMatrix!AH30-'Map and Results'!$G$54+'Map and Results'!$G48)*(TowerDistanceMatrix!AH30+'Map and Results'!$G$54+'Map and Results'!$G48))))</f>
        <v>0</v>
      </c>
      <c r="AI31" s="26">
        <f ca="1">IF(TowerDistanceMatrix!AI30&lt;=ABS('Map and Results'!$G$55-'Map and Results'!$G48),MIN('Map and Results'!$H$55,'Map and Results'!$H48),IF(TowerDistanceMatrix!AI30&gt;=('Map and Results'!$G48+'Map and Results'!$G$55),0,'Map and Results'!$G$55^2*ACOS((TowerDistanceMatrix!AI30^2+'Map and Results'!$G$55^2-'Map and Results'!$G48^2)/(2*TowerDistanceMatrix!AI30*'Map and Results'!$G$55))+'Map and Results'!$G48^2*ACOS((TowerDistanceMatrix!AI30^2-'Map and Results'!$G$55^2+'Map and Results'!$G48^2)/(2*TowerDistanceMatrix!AI30*'Map and Results'!$G48))-0.5*SQRT((-TowerDistanceMatrix!AI30+'Map and Results'!$G$55+'Map and Results'!$G48)*(TowerDistanceMatrix!AI30+'Map and Results'!$G$55-'Map and Results'!$G48)*(TowerDistanceMatrix!AI30-'Map and Results'!$G$55+'Map and Results'!$G48)*(TowerDistanceMatrix!AI30+'Map and Results'!$G$55+'Map and Results'!$G48))))</f>
        <v>0</v>
      </c>
      <c r="AJ31" s="26">
        <f ca="1">IF(TowerDistanceMatrix!AJ30&lt;=ABS('Map and Results'!$G$56-'Map and Results'!$G48),MIN('Map and Results'!$H$56,'Map and Results'!$H48),IF(TowerDistanceMatrix!AJ30&gt;=('Map and Results'!$G48+'Map and Results'!$G$56),0,'Map and Results'!$G$56^2*ACOS((TowerDistanceMatrix!AJ30^2+'Map and Results'!$G$56^2-'Map and Results'!$G48^2)/(2*TowerDistanceMatrix!AJ30*'Map and Results'!$G$56))+'Map and Results'!$G48^2*ACOS((TowerDistanceMatrix!AJ30^2-'Map and Results'!$G$56^2+'Map and Results'!$G48^2)/(2*TowerDistanceMatrix!AJ30*'Map and Results'!$G48))-0.5*SQRT((-TowerDistanceMatrix!AJ30+'Map and Results'!$G$56+'Map and Results'!$G48)*(TowerDistanceMatrix!AJ30+'Map and Results'!$G$56-'Map and Results'!$G48)*(TowerDistanceMatrix!AJ30-'Map and Results'!$G$56+'Map and Results'!$G48)*(TowerDistanceMatrix!AJ30+'Map and Results'!$G$56+'Map and Results'!$G48))))</f>
        <v>0</v>
      </c>
      <c r="AK31" s="26">
        <f ca="1">IF(TowerDistanceMatrix!AK30&lt;=ABS('Map and Results'!$G$57-'Map and Results'!$G48),MIN('Map and Results'!$H$57,'Map and Results'!$H48),IF(TowerDistanceMatrix!AK30&gt;=('Map and Results'!$G48+'Map and Results'!$G$57),0,'Map and Results'!$G$57^2*ACOS((TowerDistanceMatrix!AK30^2+'Map and Results'!$G$57^2-'Map and Results'!$G48^2)/(2*TowerDistanceMatrix!AK30*'Map and Results'!$G$57))+'Map and Results'!$G48^2*ACOS((TowerDistanceMatrix!AK30^2-'Map and Results'!$G$57^2+'Map and Results'!$G48^2)/(2*TowerDistanceMatrix!AK30*'Map and Results'!$G48))-0.5*SQRT((-TowerDistanceMatrix!AK30+'Map and Results'!$G$57+'Map and Results'!$G48)*(TowerDistanceMatrix!AK30+'Map and Results'!$G$57-'Map and Results'!$G48)*(TowerDistanceMatrix!AK30-'Map and Results'!$G$57+'Map and Results'!$G48)*(TowerDistanceMatrix!AK30+'Map and Results'!$G$57+'Map and Results'!$G48))))</f>
        <v>0</v>
      </c>
      <c r="AL31" s="26">
        <f ca="1">IF(TowerDistanceMatrix!AL30&lt;=ABS('Map and Results'!$G$58-'Map and Results'!$G48),MIN('Map and Results'!$H$58,'Map and Results'!$H48),IF(TowerDistanceMatrix!AL30&gt;=('Map and Results'!$G48+'Map and Results'!$G$58),0,'Map and Results'!$G$58^2*ACOS((TowerDistanceMatrix!AL30^2+'Map and Results'!$G$58^2-'Map and Results'!$G48^2)/(2*TowerDistanceMatrix!AL30*'Map and Results'!$G$58))+'Map and Results'!$G48^2*ACOS((TowerDistanceMatrix!AL30^2-'Map and Results'!$G$58^2+'Map and Results'!$G48^2)/(2*TowerDistanceMatrix!AL30*'Map and Results'!$G48))-0.5*SQRT((-TowerDistanceMatrix!AL30+'Map and Results'!$G$58+'Map and Results'!$G48)*(TowerDistanceMatrix!AL30+'Map and Results'!$G$58-'Map and Results'!$G48)*(TowerDistanceMatrix!AL30-'Map and Results'!$G$58+'Map and Results'!$G48)*(TowerDistanceMatrix!AL30+'Map and Results'!$G$58+'Map and Results'!$G48))))</f>
        <v>0</v>
      </c>
      <c r="AM31" s="26">
        <f ca="1">IF(TowerDistanceMatrix!AM30&lt;=ABS('Map and Results'!$G$59-'Map and Results'!$G48),MIN('Map and Results'!$H$59,'Map and Results'!$H48),IF(TowerDistanceMatrix!AM30&gt;=('Map and Results'!$G48+'Map and Results'!$G$59),0,'Map and Results'!$G$59^2*ACOS((TowerDistanceMatrix!AM30^2+'Map and Results'!$G$59^2-'Map and Results'!$G48^2)/(2*TowerDistanceMatrix!AM30*'Map and Results'!$G$59))+'Map and Results'!$G48^2*ACOS((TowerDistanceMatrix!AM30^2-'Map and Results'!$G$59^2+'Map and Results'!$G48^2)/(2*TowerDistanceMatrix!AM30*'Map and Results'!$G48))-0.5*SQRT((-TowerDistanceMatrix!AM30+'Map and Results'!$G$59+'Map and Results'!$G48)*(TowerDistanceMatrix!AM30+'Map and Results'!$G$59-'Map and Results'!$G48)*(TowerDistanceMatrix!AM30-'Map and Results'!$G$59+'Map and Results'!$G48)*(TowerDistanceMatrix!AM30+'Map and Results'!$G$59+'Map and Results'!$G48))))</f>
        <v>0</v>
      </c>
      <c r="AN31" s="26">
        <f ca="1">IF(TowerDistanceMatrix!AN30&lt;=ABS('Map and Results'!$G$60-'Map and Results'!$G48),MIN('Map and Results'!$H$60,'Map and Results'!$H48),IF(TowerDistanceMatrix!AN30&gt;=('Map and Results'!$G48+'Map and Results'!$G$60),0,'Map and Results'!$G$60^2*ACOS((TowerDistanceMatrix!AN30^2+'Map and Results'!$G$60^2-'Map and Results'!$G48^2)/(2*TowerDistanceMatrix!AN30*'Map and Results'!$G$60))+'Map and Results'!$G48^2*ACOS((TowerDistanceMatrix!AN30^2-'Map and Results'!$G$60^2+'Map and Results'!$G48^2)/(2*TowerDistanceMatrix!AN30*'Map and Results'!$G48))-0.5*SQRT((-TowerDistanceMatrix!AN30+'Map and Results'!$G$60+'Map and Results'!$G48)*(TowerDistanceMatrix!AN30+'Map and Results'!$G$60-'Map and Results'!$G48)*(TowerDistanceMatrix!AN30-'Map and Results'!$G$60+'Map and Results'!$G48)*(TowerDistanceMatrix!AN30+'Map and Results'!$G$60+'Map and Results'!$G48))))</f>
        <v>0</v>
      </c>
      <c r="AO31" s="26">
        <f ca="1">IF(TowerDistanceMatrix!AO30&lt;=ABS('Map and Results'!$G$61-'Map and Results'!$G48),MIN('Map and Results'!$H$61,'Map and Results'!$H48),IF(TowerDistanceMatrix!AO30&gt;=('Map and Results'!$G48+'Map and Results'!$G$61),0,'Map and Results'!$G$61^2*ACOS((TowerDistanceMatrix!AO30^2+'Map and Results'!$G$61^2-'Map and Results'!$G48^2)/(2*TowerDistanceMatrix!AO30*'Map and Results'!$G$61))+'Map and Results'!$G48^2*ACOS((TowerDistanceMatrix!AO30^2-'Map and Results'!$G$61^2+'Map and Results'!$G48^2)/(2*TowerDistanceMatrix!AO30*'Map and Results'!$G48))-0.5*SQRT((-TowerDistanceMatrix!AO30+'Map and Results'!$G$61+'Map and Results'!$G48)*(TowerDistanceMatrix!AO30+'Map and Results'!$G$61-'Map and Results'!$G48)*(TowerDistanceMatrix!AO30-'Map and Results'!$G$61+'Map and Results'!$G48)*(TowerDistanceMatrix!AO30+'Map and Results'!$G$61+'Map and Results'!$G48))))</f>
        <v>0</v>
      </c>
      <c r="AP31" s="26">
        <f ca="1">IF(TowerDistanceMatrix!AP30&lt;=ABS('Map and Results'!$G$62-'Map and Results'!$G48),MIN('Map and Results'!$H$62,'Map and Results'!$H48),IF(TowerDistanceMatrix!AP30&gt;=('Map and Results'!$G48+'Map and Results'!$G$62),0,'Map and Results'!$G$62^2*ACOS((TowerDistanceMatrix!AP30^2+'Map and Results'!$G$62^2-'Map and Results'!$G48^2)/(2*TowerDistanceMatrix!AP30*'Map and Results'!$G$62))+'Map and Results'!$G48^2*ACOS((TowerDistanceMatrix!AP30^2-'Map and Results'!$G$62^2+'Map and Results'!$G48^2)/(2*TowerDistanceMatrix!AP30*'Map and Results'!$G48))-0.5*SQRT((-TowerDistanceMatrix!AP30+'Map and Results'!$G$62+'Map and Results'!$G48)*(TowerDistanceMatrix!AP30+'Map and Results'!$G$62-'Map and Results'!$G48)*(TowerDistanceMatrix!AP30-'Map and Results'!$G$62+'Map and Results'!$G48)*(TowerDistanceMatrix!AP30+'Map and Results'!$G$62+'Map and Results'!$G48))))</f>
        <v>0</v>
      </c>
      <c r="AQ31" s="26">
        <f ca="1">IF(TowerDistanceMatrix!AQ30&lt;=ABS('Map and Results'!$G$63-'Map and Results'!$G48),MIN('Map and Results'!$H$63,'Map and Results'!$H48),IF(TowerDistanceMatrix!AQ30&gt;=('Map and Results'!$G48+'Map and Results'!$G$63),0,'Map and Results'!$G$63^2*ACOS((TowerDistanceMatrix!AQ30^2+'Map and Results'!$G$63^2-'Map and Results'!$G48^2)/(2*TowerDistanceMatrix!AQ30*'Map and Results'!$G$63))+'Map and Results'!$G48^2*ACOS((TowerDistanceMatrix!AQ30^2-'Map and Results'!$G$63^2+'Map and Results'!$G48^2)/(2*TowerDistanceMatrix!AQ30*'Map and Results'!$G48))-0.5*SQRT((-TowerDistanceMatrix!AQ30+'Map and Results'!$G$63+'Map and Results'!$G48)*(TowerDistanceMatrix!AQ30+'Map and Results'!$G$63-'Map and Results'!$G48)*(TowerDistanceMatrix!AQ30-'Map and Results'!$G$63+'Map and Results'!$G48)*(TowerDistanceMatrix!AQ30+'Map and Results'!$G$63+'Map and Results'!$G48))))</f>
        <v>0</v>
      </c>
      <c r="AR31" s="26">
        <f ca="1">IF(TowerDistanceMatrix!AR30&lt;=ABS('Map and Results'!$G$64-'Map and Results'!$G48),MIN('Map and Results'!$H$64,'Map and Results'!$H48),IF(TowerDistanceMatrix!AR30&gt;=('Map and Results'!$G48+'Map and Results'!$G$64),0,'Map and Results'!$G$64^2*ACOS((TowerDistanceMatrix!AR30^2+'Map and Results'!$G$64^2-'Map and Results'!$G48^2)/(2*TowerDistanceMatrix!AR30*'Map and Results'!$G$64))+'Map and Results'!$G48^2*ACOS((TowerDistanceMatrix!AR30^2-'Map and Results'!$G$64^2+'Map and Results'!$G48^2)/(2*TowerDistanceMatrix!AR30*'Map and Results'!$G48))-0.5*SQRT((-TowerDistanceMatrix!AR30+'Map and Results'!$G$64+'Map and Results'!$G48)*(TowerDistanceMatrix!AR30+'Map and Results'!$G$64-'Map and Results'!$G48)*(TowerDistanceMatrix!AR30-'Map and Results'!$G$64+'Map and Results'!$G48)*(TowerDistanceMatrix!AR30+'Map and Results'!$G$64+'Map and Results'!$G48))))</f>
        <v>0</v>
      </c>
      <c r="AS31" s="26">
        <f ca="1">IF(TowerDistanceMatrix!AS30&lt;=ABS('Map and Results'!$G$65-'Map and Results'!$G48),MIN('Map and Results'!$H$65,'Map and Results'!$H48),IF(TowerDistanceMatrix!AS30&gt;=('Map and Results'!$G48+'Map and Results'!$G$65),0,'Map and Results'!$G$65^2*ACOS((TowerDistanceMatrix!AS30^2+'Map and Results'!$G$65^2-'Map and Results'!$G48^2)/(2*TowerDistanceMatrix!AS30*'Map and Results'!$G$65))+'Map and Results'!$G48^2*ACOS((TowerDistanceMatrix!AS30^2-'Map and Results'!$G$65^2+'Map and Results'!$G48^2)/(2*TowerDistanceMatrix!AS30*'Map and Results'!$G48))-0.5*SQRT((-TowerDistanceMatrix!AS30+'Map and Results'!$G$65+'Map and Results'!$G48)*(TowerDistanceMatrix!AS30+'Map and Results'!$G$65-'Map and Results'!$G48)*(TowerDistanceMatrix!AS30-'Map and Results'!$G$65+'Map and Results'!$G48)*(TowerDistanceMatrix!AS30+'Map and Results'!$G$65+'Map and Results'!$G48))))</f>
        <v>0</v>
      </c>
      <c r="AT31" s="26">
        <f ca="1">IF(TowerDistanceMatrix!AT30&lt;=ABS('Map and Results'!$G$66-'Map and Results'!$G48),MIN('Map and Results'!$H$66,'Map and Results'!$H48),IF(TowerDistanceMatrix!AT30&gt;=('Map and Results'!$G48+'Map and Results'!$G$66),0,'Map and Results'!$G$66^2*ACOS((TowerDistanceMatrix!AT30^2+'Map and Results'!$G$66^2-'Map and Results'!$G48^2)/(2*TowerDistanceMatrix!AT30*'Map and Results'!$G$66))+'Map and Results'!$G48^2*ACOS((TowerDistanceMatrix!AT30^2-'Map and Results'!$G$66^2+'Map and Results'!$G48^2)/(2*TowerDistanceMatrix!AT30*'Map and Results'!$G48))-0.5*SQRT((-TowerDistanceMatrix!AT30+'Map and Results'!$G$66+'Map and Results'!$G48)*(TowerDistanceMatrix!AT30+'Map and Results'!$G$66-'Map and Results'!$G48)*(TowerDistanceMatrix!AT30-'Map and Results'!$G$66+'Map and Results'!$G48)*(TowerDistanceMatrix!AT30+'Map and Results'!$G$66+'Map and Results'!$G48))))</f>
        <v>0</v>
      </c>
      <c r="AU31" s="26">
        <f ca="1">IF(TowerDistanceMatrix!AU30&lt;=ABS('Map and Results'!$G$67-'Map and Results'!$G48),MIN('Map and Results'!$H$67,'Map and Results'!$H48),IF(TowerDistanceMatrix!AU30&gt;=('Map and Results'!$G48+'Map and Results'!$G$67),0,'Map and Results'!$G$67^2*ACOS((TowerDistanceMatrix!AU30^2+'Map and Results'!$G$67^2-'Map and Results'!$G48^2)/(2*TowerDistanceMatrix!AU30*'Map and Results'!$G$67))+'Map and Results'!$G48^2*ACOS((TowerDistanceMatrix!AU30^2-'Map and Results'!$G$67^2+'Map and Results'!$G48^2)/(2*TowerDistanceMatrix!AU30*'Map and Results'!$G48))-0.5*SQRT((-TowerDistanceMatrix!AU30+'Map and Results'!$G$67+'Map and Results'!$G48)*(TowerDistanceMatrix!AU30+'Map and Results'!$G$67-'Map and Results'!$G48)*(TowerDistanceMatrix!AU30-'Map and Results'!$G$67+'Map and Results'!$G48)*(TowerDistanceMatrix!AU30+'Map and Results'!$G$67+'Map and Results'!$G48))))</f>
        <v>0</v>
      </c>
      <c r="AV31" s="26">
        <f ca="1">IF(TowerDistanceMatrix!AV30&lt;=ABS('Map and Results'!$G$68-'Map and Results'!$G48),MIN('Map and Results'!$H$68,'Map and Results'!$H48),IF(TowerDistanceMatrix!AV30&gt;=('Map and Results'!$G48+'Map and Results'!$G$68),0,'Map and Results'!$G$68^2*ACOS((TowerDistanceMatrix!AV30^2+'Map and Results'!$G$68^2-'Map and Results'!$G48^2)/(2*TowerDistanceMatrix!AV30*'Map and Results'!$G$68))+'Map and Results'!$G48^2*ACOS((TowerDistanceMatrix!AV30^2-'Map and Results'!$G$68^2+'Map and Results'!$G48^2)/(2*TowerDistanceMatrix!AV30*'Map and Results'!$G48))-0.5*SQRT((-TowerDistanceMatrix!AV30+'Map and Results'!$G$68+'Map and Results'!$G48)*(TowerDistanceMatrix!AV30+'Map and Results'!$G$68-'Map and Results'!$G48)*(TowerDistanceMatrix!AV30-'Map and Results'!$G$68+'Map and Results'!$G48)*(TowerDistanceMatrix!AV30+'Map and Results'!$G$68+'Map and Results'!$G48))))</f>
        <v>0</v>
      </c>
      <c r="AW31" s="26">
        <f ca="1">IF(TowerDistanceMatrix!AW30&lt;=ABS('Map and Results'!$G$69-'Map and Results'!$G48),MIN('Map and Results'!$H$69,'Map and Results'!$H48),IF(TowerDistanceMatrix!AW30&gt;=('Map and Results'!$G48+'Map and Results'!$G$69),0,'Map and Results'!$G$69^2*ACOS((TowerDistanceMatrix!AW30^2+'Map and Results'!$G$69^2-'Map and Results'!$G48^2)/(2*TowerDistanceMatrix!AW30*'Map and Results'!$G$69))+'Map and Results'!$G48^2*ACOS((TowerDistanceMatrix!AW30^2-'Map and Results'!$G$69^2+'Map and Results'!$G48^2)/(2*TowerDistanceMatrix!AW30*'Map and Results'!$G48))-0.5*SQRT((-TowerDistanceMatrix!AW30+'Map and Results'!$G$69+'Map and Results'!$G48)*(TowerDistanceMatrix!AW30+'Map and Results'!$G$69-'Map and Results'!$G48)*(TowerDistanceMatrix!AW30-'Map and Results'!$G$69+'Map and Results'!$G48)*(TowerDistanceMatrix!AW30+'Map and Results'!$G$69+'Map and Results'!$G48))))</f>
        <v>0</v>
      </c>
      <c r="AX31" s="26">
        <f ca="1">IF(TowerDistanceMatrix!AX30&lt;=ABS('Map and Results'!$G$70-'Map and Results'!$G48),MIN('Map and Results'!$H$70,'Map and Results'!$H48),IF(TowerDistanceMatrix!AX30&gt;=('Map and Results'!$G48+'Map and Results'!$G$70),0,'Map and Results'!$G$70^2*ACOS((TowerDistanceMatrix!AX30^2+'Map and Results'!$G$70^2-'Map and Results'!$G48^2)/(2*TowerDistanceMatrix!AX30*'Map and Results'!$G$70))+'Map and Results'!$G48^2*ACOS((TowerDistanceMatrix!AX30^2-'Map and Results'!$G$70^2+'Map and Results'!$G48^2)/(2*TowerDistanceMatrix!AX30*'Map and Results'!$G48))-0.5*SQRT((-TowerDistanceMatrix!AX30+'Map and Results'!$G$70+'Map and Results'!$G48)*(TowerDistanceMatrix!AX30+'Map and Results'!$G$70-'Map and Results'!$G48)*(TowerDistanceMatrix!AX30-'Map and Results'!$G$70+'Map and Results'!$G48)*(TowerDistanceMatrix!AX30+'Map and Results'!$G$70+'Map and Results'!$G48))))</f>
        <v>0</v>
      </c>
      <c r="AY31" s="26">
        <f ca="1">IF(TowerDistanceMatrix!AY30&lt;=ABS('Map and Results'!$G$71-'Map and Results'!$G48),MIN('Map and Results'!$H$71,'Map and Results'!$H48),IF(TowerDistanceMatrix!AY30&gt;=('Map and Results'!$G48+'Map and Results'!$G$71),0,'Map and Results'!$G$71^2*ACOS((TowerDistanceMatrix!AY30^2+'Map and Results'!$G$71^2-'Map and Results'!$G48^2)/(2*TowerDistanceMatrix!AY30*'Map and Results'!$G$71))+'Map and Results'!$G48^2*ACOS((TowerDistanceMatrix!AY30^2-'Map and Results'!$G$71^2+'Map and Results'!$G48^2)/(2*TowerDistanceMatrix!AY30*'Map and Results'!$G48))-0.5*SQRT((-TowerDistanceMatrix!AY30+'Map and Results'!$G$71+'Map and Results'!$G48)*(TowerDistanceMatrix!AY30+'Map and Results'!$G$71-'Map and Results'!$G48)*(TowerDistanceMatrix!AY30-'Map and Results'!$G$71+'Map and Results'!$G48)*(TowerDistanceMatrix!AY30+'Map and Results'!$G$71+'Map and Results'!$G48))))</f>
        <v>0</v>
      </c>
      <c r="AZ31" s="26">
        <f ca="1">IF(TowerDistanceMatrix!AZ30&lt;=ABS('Map and Results'!$G$72-'Map and Results'!$G48),MIN('Map and Results'!$H$72,'Map and Results'!$H48),IF(TowerDistanceMatrix!AZ30&gt;=('Map and Results'!$G48+'Map and Results'!$G$72),0,'Map and Results'!$G$72^2*ACOS((TowerDistanceMatrix!AZ30^2+'Map and Results'!$G$72^2-'Map and Results'!$G48^2)/(2*TowerDistanceMatrix!AZ30*'Map and Results'!$G$72))+'Map and Results'!$G48^2*ACOS((TowerDistanceMatrix!AZ30^2-'Map and Results'!$G$72^2+'Map and Results'!$G48^2)/(2*TowerDistanceMatrix!AZ30*'Map and Results'!$G48))-0.5*SQRT((-TowerDistanceMatrix!AZ30+'Map and Results'!$G$72+'Map and Results'!$G48)*(TowerDistanceMatrix!AZ30+'Map and Results'!$G$72-'Map and Results'!$G48)*(TowerDistanceMatrix!AZ30-'Map and Results'!$G$72+'Map and Results'!$G48)*(TowerDistanceMatrix!AZ30+'Map and Results'!$G$72+'Map and Results'!$G48))))</f>
        <v>0</v>
      </c>
      <c r="BA31" s="26"/>
      <c r="BB31" s="26"/>
      <c r="BC31">
        <f ca="1">IF('Map and Results'!B48=0,0,SUM(C31:AZ31))-BE31</f>
        <v>0</v>
      </c>
      <c r="BD31">
        <v>26</v>
      </c>
      <c r="BE31">
        <f t="shared" ca="1" si="0"/>
        <v>0</v>
      </c>
      <c r="BG31">
        <f t="shared" ca="1" si="1"/>
        <v>0</v>
      </c>
      <c r="BH31">
        <f t="shared" ca="1" si="2"/>
        <v>0</v>
      </c>
      <c r="BJ31">
        <f ca="1">IF('Map and Results'!B48=0,0,IF((SUM(C31:AZ31)-BE31)&gt;BH31,$BJ$3,0))</f>
        <v>0</v>
      </c>
    </row>
    <row r="32" spans="1:62" ht="15">
      <c r="B32" s="7">
        <v>27</v>
      </c>
      <c r="C32" s="4">
        <f ca="1">IF(TowerDistanceMatrix!C31&lt;=ABS('Map and Results'!$G$23-'Map and Results'!G49),MIN('Map and Results'!H49,'Map and Results'!H47),IF(TowerDistanceMatrix!C31&gt;=('Map and Results'!$G$23+'Map and Results'!G49),0,'Map and Results'!$G$23^2*ACOS((TowerDistanceMatrix!C31^2+'Map and Results'!$G$23^2-'Map and Results'!G49^2)/(2*TowerDistanceMatrix!C31*'Map and Results'!$G$23))+'Map and Results'!G49^2*ACOS((TowerDistanceMatrix!C31^2-'Map and Results'!$G$23^2+'Map and Results'!G49^2)/(2*TowerDistanceMatrix!C31*'Map and Results'!G49))-0.5*SQRT((-TowerDistanceMatrix!C31+'Map and Results'!$G$23+'Map and Results'!G49)*(TowerDistanceMatrix!C31+'Map and Results'!$G$23-'Map and Results'!G49)*(TowerDistanceMatrix!C31-'Map and Results'!$G$23+'Map and Results'!G49)*(TowerDistanceMatrix!C31+'Map and Results'!$G$23+'Map and Results'!G49))))</f>
        <v>0</v>
      </c>
      <c r="D32">
        <f ca="1">IF(TowerDistanceMatrix!D31&lt;=ABS('Map and Results'!$G$24-'Map and Results'!G49),MIN('Map and Results'!$H$24,'Map and Results'!H49),IF(TowerDistanceMatrix!D31&gt;=('Map and Results'!G49+'Map and Results'!$G$24),0,'Map and Results'!$G$24^2*ACOS((TowerDistanceMatrix!D31^2+'Map and Results'!$G$24^2-'Map and Results'!G49^2)/(2*TowerDistanceMatrix!D31*'Map and Results'!$G$24))+'Map and Results'!G49^2*ACOS((TowerDistanceMatrix!D31^2-'Map and Results'!$G$24^2+'Map and Results'!G49^2)/(2*TowerDistanceMatrix!D31*'Map and Results'!G49))-0.5*SQRT((-TowerDistanceMatrix!D31+'Map and Results'!$G$24+'Map and Results'!G49)*(TowerDistanceMatrix!D31+'Map and Results'!$G$24-'Map and Results'!G49)*(TowerDistanceMatrix!D31-'Map and Results'!$G$24+'Map and Results'!G49)*(TowerDistanceMatrix!D31+'Map and Results'!$G$24+'Map and Results'!G49))))</f>
        <v>0</v>
      </c>
      <c r="E32">
        <f ca="1">IF(TowerDistanceMatrix!E31&lt;=ABS('Map and Results'!$G$25-'Map and Results'!G49),MIN('Map and Results'!$H$25,'Map and Results'!H49),IF(TowerDistanceMatrix!E31&gt;=('Map and Results'!G49+'Map and Results'!$G$25),0,'Map and Results'!$G$25^2*ACOS((TowerDistanceMatrix!E31^2+'Map and Results'!$G$25^2-'Map and Results'!G49^2)/(2*TowerDistanceMatrix!E31*'Map and Results'!$G$25))+'Map and Results'!G49^2*ACOS((TowerDistanceMatrix!E31^2-'Map and Results'!$G$25^2+'Map and Results'!G49^2)/(2*TowerDistanceMatrix!E31*'Map and Results'!G49))-0.5*SQRT((-TowerDistanceMatrix!E31+'Map and Results'!$G$25+'Map and Results'!G49)*(TowerDistanceMatrix!E31+'Map and Results'!$G$25-'Map and Results'!G49)*(TowerDistanceMatrix!E31-'Map and Results'!$G$25+'Map and Results'!G49)*(TowerDistanceMatrix!E31+'Map and Results'!$G$25+'Map and Results'!G49))))</f>
        <v>0</v>
      </c>
      <c r="F32">
        <f ca="1">IF(TowerDistanceMatrix!F31&lt;=ABS('Map and Results'!$G$26-'Map and Results'!$G49),MIN('Map and Results'!$H$26,'Map and Results'!$H49),IF(TowerDistanceMatrix!F31&gt;=('Map and Results'!$G49+'Map and Results'!$G$26),0,'Map and Results'!$G$26^2*ACOS((TowerDistanceMatrix!F31^2+'Map and Results'!$G$26^2-'Map and Results'!$G49^2)/(2*TowerDistanceMatrix!F31*'Map and Results'!$G$26))+'Map and Results'!$G49^2*ACOS((TowerDistanceMatrix!F31^2-'Map and Results'!$G$26^2+'Map and Results'!$G49^2)/(2*TowerDistanceMatrix!F31*'Map and Results'!$G49))-0.5*SQRT((-TowerDistanceMatrix!F31+'Map and Results'!$G$26+'Map and Results'!$G49)*(TowerDistanceMatrix!F31+'Map and Results'!$G$26-'Map and Results'!$G49)*(TowerDistanceMatrix!F31-'Map and Results'!$G$26+'Map and Results'!$G49)*(TowerDistanceMatrix!F31+'Map and Results'!$G$26+'Map and Results'!$G49))))</f>
        <v>0</v>
      </c>
      <c r="G32" s="26">
        <f ca="1">IF(TowerDistanceMatrix!G31&lt;=ABS('Map and Results'!$G$27-'Map and Results'!$G49),MIN('Map and Results'!$H$27,'Map and Results'!$H49),IF(TowerDistanceMatrix!G31&gt;=('Map and Results'!$G49+'Map and Results'!$G$27),0,'Map and Results'!$G$27^2*ACOS((TowerDistanceMatrix!G31^2+'Map and Results'!$G$27^2-'Map and Results'!$G49^2)/(2*TowerDistanceMatrix!G31*'Map and Results'!$G$27))+'Map and Results'!$G49^2*ACOS((TowerDistanceMatrix!G31^2-'Map and Results'!$G$27^2+'Map and Results'!$G49^2)/(2*TowerDistanceMatrix!G31*'Map and Results'!$G49))-0.5*SQRT((-TowerDistanceMatrix!G31+'Map and Results'!$G$27+'Map and Results'!$G49)*(TowerDistanceMatrix!G31+'Map and Results'!$G$27-'Map and Results'!$G49)*(TowerDistanceMatrix!G31-'Map and Results'!$G$27+'Map and Results'!$G49)*(TowerDistanceMatrix!G31+'Map and Results'!$G$27+'Map and Results'!$G49))))</f>
        <v>0</v>
      </c>
      <c r="H32" s="26">
        <f ca="1">IF(TowerDistanceMatrix!H31&lt;=ABS('Map and Results'!$G$28-'Map and Results'!$G49),MIN('Map and Results'!$H$28,'Map and Results'!$H49),IF(TowerDistanceMatrix!H31&gt;=('Map and Results'!$G49+'Map and Results'!$G$28),0,'Map and Results'!$G$28^2*ACOS((TowerDistanceMatrix!H31^2+'Map and Results'!$G$28^2-'Map and Results'!$G49^2)/(2*TowerDistanceMatrix!H31*'Map and Results'!$G$28))+'Map and Results'!$G49^2*ACOS((TowerDistanceMatrix!H31^2-'Map and Results'!$G$28^2+'Map and Results'!$G49^2)/(2*TowerDistanceMatrix!H31*'Map and Results'!$G49))-0.5*SQRT((-TowerDistanceMatrix!H31+'Map and Results'!$G$28+'Map and Results'!$G49)*(TowerDistanceMatrix!H31+'Map and Results'!$G$28-'Map and Results'!$G49)*(TowerDistanceMatrix!H31-'Map and Results'!$G$28+'Map and Results'!$G49)*(TowerDistanceMatrix!H31+'Map and Results'!$G$28+'Map and Results'!$G49))))</f>
        <v>0</v>
      </c>
      <c r="I32">
        <f ca="1">IF(TowerDistanceMatrix!I31&lt;=ABS('Map and Results'!$G$29-'Map and Results'!$G49),MIN('Map and Results'!$H$29,'Map and Results'!$H49),IF(TowerDistanceMatrix!I31&gt;=('Map and Results'!$G49+'Map and Results'!$G$29),0,'Map and Results'!$G$29^2*ACOS((TowerDistanceMatrix!I31^2+'Map and Results'!$G$29^2-'Map and Results'!$G49^2)/(2*TowerDistanceMatrix!I31*'Map and Results'!$G$29))+'Map and Results'!$G49^2*ACOS((TowerDistanceMatrix!I31^2-'Map and Results'!$G$29^2+'Map and Results'!$G49^2)/(2*TowerDistanceMatrix!I31*'Map and Results'!$G49))-0.5*SQRT((-TowerDistanceMatrix!I31+'Map and Results'!$G$29+'Map and Results'!$G49)*(TowerDistanceMatrix!I31+'Map and Results'!$G$29-'Map and Results'!$G49)*(TowerDistanceMatrix!I31-'Map and Results'!$G$29+'Map and Results'!$G49)*(TowerDistanceMatrix!I31+'Map and Results'!$G$29+'Map and Results'!$G49))))</f>
        <v>0</v>
      </c>
      <c r="J32">
        <f ca="1">IF(TowerDistanceMatrix!J31&lt;=ABS('Map and Results'!$G$30-'Map and Results'!$G49),MIN('Map and Results'!$H$30,'Map and Results'!$H49),IF(TowerDistanceMatrix!J31&gt;=('Map and Results'!$G49+'Map and Results'!$G$30),0,'Map and Results'!$G$30^2*ACOS((TowerDistanceMatrix!J31^2+'Map and Results'!$G$30^2-'Map and Results'!$G49^2)/(2*TowerDistanceMatrix!J31*'Map and Results'!$G$30))+'Map and Results'!$G49^2*ACOS((TowerDistanceMatrix!J31^2-'Map and Results'!$G$30^2+'Map and Results'!$G49^2)/(2*TowerDistanceMatrix!J31*'Map and Results'!$G49))-0.5*SQRT((-TowerDistanceMatrix!J31+'Map and Results'!$G$30+'Map and Results'!$G49)*(TowerDistanceMatrix!J31+'Map and Results'!$G$30-'Map and Results'!$G49)*(TowerDistanceMatrix!J31-'Map and Results'!$G$30+'Map and Results'!$G49)*(TowerDistanceMatrix!J31+'Map and Results'!$G$30+'Map and Results'!$G49))))</f>
        <v>0</v>
      </c>
      <c r="K32" s="26">
        <f ca="1">IF(TowerDistanceMatrix!K31&lt;=ABS('Map and Results'!$G$31-'Map and Results'!$G49),MIN('Map and Results'!$H$31,'Map and Results'!$H49),IF(TowerDistanceMatrix!K31&gt;=('Map and Results'!$G49+'Map and Results'!$G$31),0,'Map and Results'!$G$31^2*ACOS((TowerDistanceMatrix!K31^2+'Map and Results'!$G$31^2-'Map and Results'!$G49^2)/(2*TowerDistanceMatrix!K31*'Map and Results'!$G$31))+'Map and Results'!$G49^2*ACOS((TowerDistanceMatrix!K31^2-'Map and Results'!$G$31^2+'Map and Results'!$G49^2)/(2*TowerDistanceMatrix!K31*'Map and Results'!$G49))-0.5*SQRT((-TowerDistanceMatrix!K31+'Map and Results'!$G$31+'Map and Results'!$G49)*(TowerDistanceMatrix!K31+'Map and Results'!$G$31-'Map and Results'!$G49)*(TowerDistanceMatrix!K31-'Map and Results'!$G$31+'Map and Results'!$G49)*(TowerDistanceMatrix!K31+'Map and Results'!$G$31+'Map and Results'!$G49))))</f>
        <v>0</v>
      </c>
      <c r="L32" s="26">
        <f ca="1">IF(TowerDistanceMatrix!L31&lt;=ABS('Map and Results'!$G$32-'Map and Results'!$G49),MIN('Map and Results'!$H$32,'Map and Results'!$H49),IF(TowerDistanceMatrix!L31&gt;=('Map and Results'!$G49+'Map and Results'!$G$32),0,'Map and Results'!$G$32^2*ACOS((TowerDistanceMatrix!L31^2+'Map and Results'!$G$32^2-'Map and Results'!$G49^2)/(2*TowerDistanceMatrix!L31*'Map and Results'!$G$32))+'Map and Results'!$G49^2*ACOS((TowerDistanceMatrix!L31^2-'Map and Results'!$G$32^2+'Map and Results'!$G49^2)/(2*TowerDistanceMatrix!L31*'Map and Results'!$G49))-0.5*SQRT((-TowerDistanceMatrix!L31+'Map and Results'!$G$32+'Map and Results'!$G49)*(TowerDistanceMatrix!L31+'Map and Results'!$G$32-'Map and Results'!$G49)*(TowerDistanceMatrix!L31-'Map and Results'!$G$32+'Map and Results'!$G49)*(TowerDistanceMatrix!L31+'Map and Results'!$G$32+'Map and Results'!$G49))))</f>
        <v>0</v>
      </c>
      <c r="M32" s="26">
        <f ca="1">IF(TowerDistanceMatrix!M31&lt;=ABS('Map and Results'!$G$33-'Map and Results'!$G49),MIN('Map and Results'!$H$33,'Map and Results'!$H49),IF(TowerDistanceMatrix!M31&gt;=('Map and Results'!$G49+'Map and Results'!$G$33),0,'Map and Results'!$G$33^2*ACOS((TowerDistanceMatrix!M31^2+'Map and Results'!$G$33^2-'Map and Results'!$G49^2)/(2*TowerDistanceMatrix!M31*'Map and Results'!$G$33))+'Map and Results'!$G49^2*ACOS((TowerDistanceMatrix!M31^2-'Map and Results'!$G$33^2+'Map and Results'!$G49^2)/(2*TowerDistanceMatrix!M31*'Map and Results'!$G49))-0.5*SQRT((-TowerDistanceMatrix!M31+'Map and Results'!$G$33+'Map and Results'!$G49)*(TowerDistanceMatrix!M31+'Map and Results'!$G$33-'Map and Results'!$G49)*(TowerDistanceMatrix!M31-'Map and Results'!$G$33+'Map and Results'!$G49)*(TowerDistanceMatrix!M31+'Map and Results'!$G$33+'Map and Results'!$G49))))</f>
        <v>0</v>
      </c>
      <c r="N32" s="26">
        <f ca="1">IF(TowerDistanceMatrix!N31&lt;=ABS('Map and Results'!$G$34-'Map and Results'!$G49),MIN('Map and Results'!$H$34,'Map and Results'!$H49),IF(TowerDistanceMatrix!N31&gt;=('Map and Results'!$G49+'Map and Results'!$G$34),0,'Map and Results'!$G$34^2*ACOS((TowerDistanceMatrix!N31^2+'Map and Results'!$G$34^2-'Map and Results'!$G49^2)/(2*TowerDistanceMatrix!N31*'Map and Results'!$G$34))+'Map and Results'!$G49^2*ACOS((TowerDistanceMatrix!N31^2-'Map and Results'!$G$34^2+'Map and Results'!$G49^2)/(2*TowerDistanceMatrix!N31*'Map and Results'!$G49))-0.5*SQRT((-TowerDistanceMatrix!N31+'Map and Results'!$G$34+'Map and Results'!$G49)*(TowerDistanceMatrix!N31+'Map and Results'!$G$34-'Map and Results'!$G49)*(TowerDistanceMatrix!N31-'Map and Results'!$G$34+'Map and Results'!$G49)*(TowerDistanceMatrix!N31+'Map and Results'!$G$34+'Map and Results'!$G49))))</f>
        <v>0</v>
      </c>
      <c r="O32" s="26">
        <f ca="1">IF(TowerDistanceMatrix!O31&lt;=ABS('Map and Results'!$G$35-'Map and Results'!$G49),MIN('Map and Results'!$H$35,'Map and Results'!$H49),IF(TowerDistanceMatrix!O31&gt;=('Map and Results'!$G49+'Map and Results'!$G$35),0,'Map and Results'!$G$35^2*ACOS((TowerDistanceMatrix!O31^2+'Map and Results'!$G$35^2-'Map and Results'!$G49^2)/(2*TowerDistanceMatrix!O31*'Map and Results'!$G$35))+'Map and Results'!$G49^2*ACOS((TowerDistanceMatrix!O31^2-'Map and Results'!$G$35^2+'Map and Results'!$G49^2)/(2*TowerDistanceMatrix!O31*'Map and Results'!$G49))-0.5*SQRT((-TowerDistanceMatrix!O31+'Map and Results'!$G$35+'Map and Results'!$G49)*(TowerDistanceMatrix!O31+'Map and Results'!$G$35-'Map and Results'!$G49)*(TowerDistanceMatrix!O31-'Map and Results'!$G$35+'Map and Results'!$G49)*(TowerDistanceMatrix!O31+'Map and Results'!$G$35+'Map and Results'!$G49))))</f>
        <v>0</v>
      </c>
      <c r="P32" s="26">
        <f ca="1">IF(TowerDistanceMatrix!P31&lt;=ABS('Map and Results'!$G$36-'Map and Results'!$G49),MIN('Map and Results'!$H$36,'Map and Results'!$H49),IF(TowerDistanceMatrix!P31&gt;=('Map and Results'!$G49+'Map and Results'!$G$36),0,'Map and Results'!$G$36^2*ACOS((TowerDistanceMatrix!P31^2+'Map and Results'!$G$36^2-'Map and Results'!$G49^2)/(2*TowerDistanceMatrix!P31*'Map and Results'!$G$36))+'Map and Results'!$G49^2*ACOS((TowerDistanceMatrix!P31^2-'Map and Results'!$G$36^2+'Map and Results'!$G49^2)/(2*TowerDistanceMatrix!P31*'Map and Results'!$G49))-0.5*SQRT((-TowerDistanceMatrix!P31+'Map and Results'!$G$36+'Map and Results'!$G49)*(TowerDistanceMatrix!P31+'Map and Results'!$G$36-'Map and Results'!$G49)*(TowerDistanceMatrix!P31-'Map and Results'!$G$36+'Map and Results'!$G49)*(TowerDistanceMatrix!P31+'Map and Results'!$G$36+'Map and Results'!$G49))))</f>
        <v>0</v>
      </c>
      <c r="Q32" s="26">
        <f ca="1">IF(TowerDistanceMatrix!Q31&lt;=ABS('Map and Results'!$G$37-'Map and Results'!$G49),MIN('Map and Results'!$H$37,'Map and Results'!$H49),IF(TowerDistanceMatrix!Q31&gt;=('Map and Results'!$G49+'Map and Results'!$G$37),0,'Map and Results'!$G$37^2*ACOS((TowerDistanceMatrix!Q31^2+'Map and Results'!$G$37^2-'Map and Results'!$G49^2)/(2*TowerDistanceMatrix!Q31*'Map and Results'!$G$37))+'Map and Results'!$G49^2*ACOS((TowerDistanceMatrix!Q31^2-'Map and Results'!$G$37^2+'Map and Results'!$G49^2)/(2*TowerDistanceMatrix!Q31*'Map and Results'!$G49))-0.5*SQRT((-TowerDistanceMatrix!Q31+'Map and Results'!$G$37+'Map and Results'!$G49)*(TowerDistanceMatrix!Q31+'Map and Results'!$G$37-'Map and Results'!$G49)*(TowerDistanceMatrix!Q31-'Map and Results'!$G$37+'Map and Results'!$G49)*(TowerDistanceMatrix!Q31+'Map and Results'!$G$37+'Map and Results'!$G49))))</f>
        <v>0</v>
      </c>
      <c r="R32" s="26">
        <f ca="1">IF(TowerDistanceMatrix!R31&lt;=ABS('Map and Results'!$G$38-'Map and Results'!$G49),MIN('Map and Results'!$H$38,'Map and Results'!$H49),IF(TowerDistanceMatrix!R31&gt;=('Map and Results'!$G49+'Map and Results'!$G$38),0,'Map and Results'!$G$38^2*ACOS((TowerDistanceMatrix!R31^2+'Map and Results'!$G$38^2-'Map and Results'!$G49^2)/(2*TowerDistanceMatrix!R31*'Map and Results'!$G$38))+'Map and Results'!$G49^2*ACOS((TowerDistanceMatrix!R31^2-'Map and Results'!$G$38^2+'Map and Results'!$G49^2)/(2*TowerDistanceMatrix!R31*'Map and Results'!$G49))-0.5*SQRT((-TowerDistanceMatrix!R31+'Map and Results'!$G$38+'Map and Results'!$G49)*(TowerDistanceMatrix!R31+'Map and Results'!$G$38-'Map and Results'!$G49)*(TowerDistanceMatrix!R31-'Map and Results'!$G$38+'Map and Results'!$G49)*(TowerDistanceMatrix!R31+'Map and Results'!$G$38+'Map and Results'!$G49))))</f>
        <v>0</v>
      </c>
      <c r="S32" s="26">
        <f ca="1">IF(TowerDistanceMatrix!S31&lt;=ABS('Map and Results'!$G$39-'Map and Results'!$G49),MIN('Map and Results'!$H$39,'Map and Results'!$H49),IF(TowerDistanceMatrix!S31&gt;=('Map and Results'!$G49+'Map and Results'!$G$39),0,'Map and Results'!$G$39^2*ACOS((TowerDistanceMatrix!S31^2+'Map and Results'!$G$39^2-'Map and Results'!$G49^2)/(2*TowerDistanceMatrix!S31*'Map and Results'!$G$39))+'Map and Results'!$G49^2*ACOS((TowerDistanceMatrix!S31^2-'Map and Results'!$G$39^2+'Map and Results'!$G49^2)/(2*TowerDistanceMatrix!S31*'Map and Results'!$G49))-0.5*SQRT((-TowerDistanceMatrix!S31+'Map and Results'!$G$39+'Map and Results'!$G49)*(TowerDistanceMatrix!S31+'Map and Results'!$G$39-'Map and Results'!$G49)*(TowerDistanceMatrix!S31-'Map and Results'!$G$39+'Map and Results'!$G49)*(TowerDistanceMatrix!S31+'Map and Results'!$G$39+'Map and Results'!$G49))))</f>
        <v>0</v>
      </c>
      <c r="T32" s="26">
        <f ca="1">IF(TowerDistanceMatrix!T31&lt;=ABS('Map and Results'!$G$40-'Map and Results'!$G49),MIN('Map and Results'!$H$40,'Map and Results'!$H49),IF(TowerDistanceMatrix!T31&gt;=('Map and Results'!$G49+'Map and Results'!$G$40),0,'Map and Results'!$G$40^2*ACOS((TowerDistanceMatrix!T31^2+'Map and Results'!$G$40^2-'Map and Results'!$G49^2)/(2*TowerDistanceMatrix!T31*'Map and Results'!$G$40))+'Map and Results'!$G49^2*ACOS((TowerDistanceMatrix!T31^2-'Map and Results'!$G$40^2+'Map and Results'!$G49^2)/(2*TowerDistanceMatrix!T31*'Map and Results'!$G49))-0.5*SQRT((-TowerDistanceMatrix!T31+'Map and Results'!$G$40+'Map and Results'!$G49)*(TowerDistanceMatrix!T31+'Map and Results'!$G$40-'Map and Results'!$G49)*(TowerDistanceMatrix!T31-'Map and Results'!$G$40+'Map and Results'!$G49)*(TowerDistanceMatrix!T31+'Map and Results'!$G$40+'Map and Results'!$G49))))</f>
        <v>0</v>
      </c>
      <c r="U32" s="26">
        <f ca="1">IF(TowerDistanceMatrix!U31&lt;=ABS('Map and Results'!$G$41-'Map and Results'!$G49),MIN('Map and Results'!$H$41,'Map and Results'!$H49),IF(TowerDistanceMatrix!U31&gt;=('Map and Results'!$G49+'Map and Results'!$G$41),0,'Map and Results'!$G$41^2*ACOS((TowerDistanceMatrix!U31^2+'Map and Results'!$G$41^2-'Map and Results'!$G49^2)/(2*TowerDistanceMatrix!U31*'Map and Results'!$G$41))+'Map and Results'!$G49^2*ACOS((TowerDistanceMatrix!U31^2-'Map and Results'!$G$41^2+'Map and Results'!$G49^2)/(2*TowerDistanceMatrix!U31*'Map and Results'!$G49))-0.5*SQRT((-TowerDistanceMatrix!U31+'Map and Results'!$G$41+'Map and Results'!$G49)*(TowerDistanceMatrix!U31+'Map and Results'!$G$41-'Map and Results'!$G49)*(TowerDistanceMatrix!U31-'Map and Results'!$G$41+'Map and Results'!$G49)*(TowerDistanceMatrix!U31+'Map and Results'!$G$41+'Map and Results'!$G49))))</f>
        <v>0</v>
      </c>
      <c r="V32" s="26">
        <f ca="1">IF(TowerDistanceMatrix!V31&lt;=ABS('Map and Results'!$G$42-'Map and Results'!$G49),MIN('Map and Results'!$H$42,'Map and Results'!$H49),IF(TowerDistanceMatrix!V31&gt;=('Map and Results'!$G49+'Map and Results'!$G$42),0,'Map and Results'!$G$42^2*ACOS((TowerDistanceMatrix!V31^2+'Map and Results'!$G$42^2-'Map and Results'!$G49^2)/(2*TowerDistanceMatrix!V31*'Map and Results'!$G$42))+'Map and Results'!$G49^2*ACOS((TowerDistanceMatrix!V31^2-'Map and Results'!$G$42^2+'Map and Results'!$G49^2)/(2*TowerDistanceMatrix!V31*'Map and Results'!$G49))-0.5*SQRT((-TowerDistanceMatrix!V31+'Map and Results'!$G$42+'Map and Results'!$G49)*(TowerDistanceMatrix!V31+'Map and Results'!$G$42-'Map and Results'!$G49)*(TowerDistanceMatrix!V31-'Map and Results'!$G$42+'Map and Results'!$G49)*(TowerDistanceMatrix!V31+'Map and Results'!$G$42+'Map and Results'!$G49))))</f>
        <v>0</v>
      </c>
      <c r="W32" s="26">
        <f ca="1">IF(TowerDistanceMatrix!W31&lt;=ABS('Map and Results'!$G$43-'Map and Results'!$G49),MIN('Map and Results'!$H$43,'Map and Results'!$H49),IF(TowerDistanceMatrix!W31&gt;=('Map and Results'!$G49+'Map and Results'!$G$43),0,'Map and Results'!$G$43^2*ACOS((TowerDistanceMatrix!W31^2+'Map and Results'!$G$43^2-'Map and Results'!$G49^2)/(2*TowerDistanceMatrix!W31*'Map and Results'!$G$43))+'Map and Results'!$G49^2*ACOS((TowerDistanceMatrix!W31^2-'Map and Results'!$G$43^2+'Map and Results'!$G49^2)/(2*TowerDistanceMatrix!W31*'Map and Results'!$G49))-0.5*SQRT((-TowerDistanceMatrix!W31+'Map and Results'!$G$43+'Map and Results'!$G49)*(TowerDistanceMatrix!W31+'Map and Results'!$G$43-'Map and Results'!$G49)*(TowerDistanceMatrix!W31-'Map and Results'!$G$43+'Map and Results'!$G49)*(TowerDistanceMatrix!W31+'Map and Results'!$G$43+'Map and Results'!$G49))))</f>
        <v>0</v>
      </c>
      <c r="X32" s="26">
        <f ca="1">IF(TowerDistanceMatrix!X31&lt;=ABS('Map and Results'!$G$44-'Map and Results'!$G49),MIN('Map and Results'!$H$44,'Map and Results'!$H49),IF(TowerDistanceMatrix!X31&gt;=('Map and Results'!$G49+'Map and Results'!$G$44),0,'Map and Results'!$G$44^2*ACOS((TowerDistanceMatrix!X31^2+'Map and Results'!$G$44^2-'Map and Results'!$G49^2)/(2*TowerDistanceMatrix!X31*'Map and Results'!$G$44))+'Map and Results'!$G49^2*ACOS((TowerDistanceMatrix!X31^2-'Map and Results'!$G$44^2+'Map and Results'!$G49^2)/(2*TowerDistanceMatrix!X31*'Map and Results'!$G49))-0.5*SQRT((-TowerDistanceMatrix!X31+'Map and Results'!$G$44+'Map and Results'!$G49)*(TowerDistanceMatrix!X31+'Map and Results'!$G$44-'Map and Results'!$G49)*(TowerDistanceMatrix!X31-'Map and Results'!$G$44+'Map and Results'!$G49)*(TowerDistanceMatrix!X31+'Map and Results'!$G$44+'Map and Results'!$G49))))</f>
        <v>0</v>
      </c>
      <c r="Y32" s="26">
        <f ca="1">IF(TowerDistanceMatrix!Y31&lt;=ABS('Map and Results'!$G$45-'Map and Results'!$G49),MIN('Map and Results'!$H$45,'Map and Results'!$H49),IF(TowerDistanceMatrix!Y31&gt;=('Map and Results'!$G49+'Map and Results'!$G$45),0,'Map and Results'!$G$45^2*ACOS((TowerDistanceMatrix!Y31^2+'Map and Results'!$G$45^2-'Map and Results'!$G49^2)/(2*TowerDistanceMatrix!Y31*'Map and Results'!$G$45))+'Map and Results'!$G49^2*ACOS((TowerDistanceMatrix!Y31^2-'Map and Results'!$G$45^2+'Map and Results'!$G49^2)/(2*TowerDistanceMatrix!Y31*'Map and Results'!$G49))-0.5*SQRT((-TowerDistanceMatrix!Y31+'Map and Results'!$G$45+'Map and Results'!$G49)*(TowerDistanceMatrix!Y31+'Map and Results'!$G$45-'Map and Results'!$G49)*(TowerDistanceMatrix!Y31-'Map and Results'!$G$45+'Map and Results'!$G49)*(TowerDistanceMatrix!Y31+'Map and Results'!$G$45+'Map and Results'!$G49))))</f>
        <v>0</v>
      </c>
      <c r="Z32" s="26">
        <f ca="1">IF(TowerDistanceMatrix!Z31&lt;=ABS('Map and Results'!$G$46-'Map and Results'!$G49),MIN('Map and Results'!$H$46,'Map and Results'!$H49),IF(TowerDistanceMatrix!Z31&gt;=('Map and Results'!$G49+'Map and Results'!$G$46),0,'Map and Results'!$G$46^2*ACOS((TowerDistanceMatrix!Z31^2+'Map and Results'!$G$46^2-'Map and Results'!$G49^2)/(2*TowerDistanceMatrix!Z31*'Map and Results'!$G$46))+'Map and Results'!$G49^2*ACOS((TowerDistanceMatrix!Z31^2-'Map and Results'!$G$46^2+'Map and Results'!$G49^2)/(2*TowerDistanceMatrix!Z31*'Map and Results'!$G49))-0.5*SQRT((-TowerDistanceMatrix!Z31+'Map and Results'!$G$46+'Map and Results'!$G49)*(TowerDistanceMatrix!Z31+'Map and Results'!$G$46-'Map and Results'!$G49)*(TowerDistanceMatrix!Z31-'Map and Results'!$G$46+'Map and Results'!$G49)*(TowerDistanceMatrix!Z31+'Map and Results'!$G$46+'Map and Results'!$G49))))</f>
        <v>0</v>
      </c>
      <c r="AA32" s="26">
        <f ca="1">IF(TowerDistanceMatrix!AA31&lt;=ABS('Map and Results'!$G$47-'Map and Results'!$G49),MIN('Map and Results'!$H$47,'Map and Results'!$H49),IF(TowerDistanceMatrix!AA31&gt;=('Map and Results'!$G49+'Map and Results'!$G$47),0,'Map and Results'!$G$47^2*ACOS((TowerDistanceMatrix!AA31^2+'Map and Results'!$G$47^2-'Map and Results'!$G49^2)/(2*TowerDistanceMatrix!AA31*'Map and Results'!$G$47))+'Map and Results'!$G49^2*ACOS((TowerDistanceMatrix!AA31^2-'Map and Results'!$G$47^2+'Map and Results'!$G49^2)/(2*TowerDistanceMatrix!AA31*'Map and Results'!$G49))-0.5*SQRT((-TowerDistanceMatrix!AA31+'Map and Results'!$G$47+'Map and Results'!$G49)*(TowerDistanceMatrix!AA31+'Map and Results'!$G$47-'Map and Results'!$G49)*(TowerDistanceMatrix!AA31-'Map and Results'!$G$47+'Map and Results'!$G49)*(TowerDistanceMatrix!AA31+'Map and Results'!$G$47+'Map and Results'!$G49))))</f>
        <v>0</v>
      </c>
      <c r="AB32" s="26">
        <f ca="1">IF(TowerDistanceMatrix!AB31&lt;=ABS('Map and Results'!$G$48-'Map and Results'!$G49),MIN('Map and Results'!$H$48,'Map and Results'!$H49),IF(TowerDistanceMatrix!AB31&gt;=('Map and Results'!$G49+'Map and Results'!$G$48),0,'Map and Results'!$G$48^2*ACOS((TowerDistanceMatrix!AB31^2+'Map and Results'!$G$48^2-'Map and Results'!$G49^2)/(2*TowerDistanceMatrix!AB31*'Map and Results'!$G$48))+'Map and Results'!$G49^2*ACOS((TowerDistanceMatrix!AB31^2-'Map and Results'!$G$48^2+'Map and Results'!$G49^2)/(2*TowerDistanceMatrix!AB31*'Map and Results'!$G49))-0.5*SQRT((-TowerDistanceMatrix!AB31+'Map and Results'!$G$48+'Map and Results'!$G49)*(TowerDistanceMatrix!AB31+'Map and Results'!$G$48-'Map and Results'!$G49)*(TowerDistanceMatrix!AB31-'Map and Results'!$G$48+'Map and Results'!$G49)*(TowerDistanceMatrix!AB31+'Map and Results'!$G$48+'Map and Results'!$G49))))</f>
        <v>0</v>
      </c>
      <c r="AC32" s="26">
        <f ca="1">IF(TowerDistanceMatrix!AC31&lt;=ABS('Map and Results'!$G$49-'Map and Results'!$G49),MIN('Map and Results'!$H$49,'Map and Results'!$H49),IF(TowerDistanceMatrix!AC31&gt;=('Map and Results'!$G49+'Map and Results'!$G$49),0,'Map and Results'!$G$49^2*ACOS((TowerDistanceMatrix!AC31^2+'Map and Results'!$G$49^2-'Map and Results'!$G49^2)/(2*TowerDistanceMatrix!AC31*'Map and Results'!$G$49))+'Map and Results'!$G49^2*ACOS((TowerDistanceMatrix!AC31^2-'Map and Results'!$G$49^2+'Map and Results'!$G49^2)/(2*TowerDistanceMatrix!AC31*'Map and Results'!$G49))-0.5*SQRT((-TowerDistanceMatrix!AC31+'Map and Results'!$G$49+'Map and Results'!$G49)*(TowerDistanceMatrix!AC31+'Map and Results'!$G$49-'Map and Results'!$G49)*(TowerDistanceMatrix!AC31-'Map and Results'!$G$49+'Map and Results'!$G49)*(TowerDistanceMatrix!AC31+'Map and Results'!$G$49+'Map and Results'!$G49))))</f>
        <v>0</v>
      </c>
      <c r="AD32" s="26">
        <f ca="1">IF(TowerDistanceMatrix!AD31&lt;=ABS('Map and Results'!$G$50-'Map and Results'!$G49),MIN('Map and Results'!$H$50,'Map and Results'!$H49),IF(TowerDistanceMatrix!AD31&gt;=('Map and Results'!$G49+'Map and Results'!$G$50),0,'Map and Results'!$G$50^2*ACOS((TowerDistanceMatrix!AD31^2+'Map and Results'!$G$50^2-'Map and Results'!$G49^2)/(2*TowerDistanceMatrix!AD31*'Map and Results'!$G$50))+'Map and Results'!$G49^2*ACOS((TowerDistanceMatrix!AD31^2-'Map and Results'!$G$50^2+'Map and Results'!$G49^2)/(2*TowerDistanceMatrix!AD31*'Map and Results'!$G49))-0.5*SQRT((-TowerDistanceMatrix!AD31+'Map and Results'!$G$50+'Map and Results'!$G49)*(TowerDistanceMatrix!AD31+'Map and Results'!$G$50-'Map and Results'!$G49)*(TowerDistanceMatrix!AD31-'Map and Results'!$G$50+'Map and Results'!$G49)*(TowerDistanceMatrix!AD31+'Map and Results'!$G$50+'Map and Results'!$G49))))</f>
        <v>0</v>
      </c>
      <c r="AE32" s="26">
        <f ca="1">IF(TowerDistanceMatrix!AE31&lt;=ABS('Map and Results'!$G$51-'Map and Results'!$G49),MIN('Map and Results'!$H$51,'Map and Results'!$H49),IF(TowerDistanceMatrix!AE31&gt;=('Map and Results'!$G49+'Map and Results'!$G$51),0,'Map and Results'!$G$51^2*ACOS((TowerDistanceMatrix!AE31^2+'Map and Results'!$G$51^2-'Map and Results'!$G49^2)/(2*TowerDistanceMatrix!AE31*'Map and Results'!$G$51))+'Map and Results'!$G49^2*ACOS((TowerDistanceMatrix!AE31^2-'Map and Results'!$G$51^2+'Map and Results'!$G49^2)/(2*TowerDistanceMatrix!AE31*'Map and Results'!$G49))-0.5*SQRT((-TowerDistanceMatrix!AE31+'Map and Results'!$G$51+'Map and Results'!$G49)*(TowerDistanceMatrix!AE31+'Map and Results'!$G$51-'Map and Results'!$G49)*(TowerDistanceMatrix!AE31-'Map and Results'!$G$51+'Map and Results'!$G49)*(TowerDistanceMatrix!AE31+'Map and Results'!$G$51+'Map and Results'!$G49))))</f>
        <v>0</v>
      </c>
      <c r="AF32" s="26">
        <f ca="1">IF(TowerDistanceMatrix!AF31&lt;=ABS('Map and Results'!$G$52-'Map and Results'!$G49),MIN('Map and Results'!$H$52,'Map and Results'!$H49),IF(TowerDistanceMatrix!AF31&gt;=('Map and Results'!$G49+'Map and Results'!$G$52),0,'Map and Results'!$G$52^2*ACOS((TowerDistanceMatrix!AF31^2+'Map and Results'!$G$52^2-'Map and Results'!$G49^2)/(2*TowerDistanceMatrix!AF31*'Map and Results'!$G$52))+'Map and Results'!$G49^2*ACOS((TowerDistanceMatrix!AF31^2-'Map and Results'!$G$52^2+'Map and Results'!$G49^2)/(2*TowerDistanceMatrix!AF31*'Map and Results'!$G49))-0.5*SQRT((-TowerDistanceMatrix!AF31+'Map and Results'!$G$52+'Map and Results'!$G49)*(TowerDistanceMatrix!AF31+'Map and Results'!$G$52-'Map and Results'!$G49)*(TowerDistanceMatrix!AF31-'Map and Results'!$G$52+'Map and Results'!$G49)*(TowerDistanceMatrix!AF31+'Map and Results'!$G$52+'Map and Results'!$G49))))</f>
        <v>0</v>
      </c>
      <c r="AG32" s="26">
        <f ca="1">IF(TowerDistanceMatrix!AG31&lt;=ABS('Map and Results'!$G$53-'Map and Results'!$G49),MIN('Map and Results'!$H$53,'Map and Results'!$H49),IF(TowerDistanceMatrix!AG31&gt;=('Map and Results'!$G49+'Map and Results'!$G$53),0,'Map and Results'!$G$53^2*ACOS((TowerDistanceMatrix!AG31^2+'Map and Results'!$G$53^2-'Map and Results'!$G49^2)/(2*TowerDistanceMatrix!AG31*'Map and Results'!$G$53))+'Map and Results'!$G49^2*ACOS((TowerDistanceMatrix!AG31^2-'Map and Results'!$G$53^2+'Map and Results'!$G49^2)/(2*TowerDistanceMatrix!AG31*'Map and Results'!$G49))-0.5*SQRT((-TowerDistanceMatrix!AG31+'Map and Results'!$G$53+'Map and Results'!$G49)*(TowerDistanceMatrix!AG31+'Map and Results'!$G$53-'Map and Results'!$G49)*(TowerDistanceMatrix!AG31-'Map and Results'!$G$53+'Map and Results'!$G49)*(TowerDistanceMatrix!AG31+'Map and Results'!$G$53+'Map and Results'!$G49))))</f>
        <v>0</v>
      </c>
      <c r="AH32" s="26">
        <f ca="1">IF(TowerDistanceMatrix!AH31&lt;=ABS('Map and Results'!$G$54-'Map and Results'!$G49),MIN('Map and Results'!$H$54,'Map and Results'!$H49),IF(TowerDistanceMatrix!AH31&gt;=('Map and Results'!$G49+'Map and Results'!$G$54),0,'Map and Results'!$G$54^2*ACOS((TowerDistanceMatrix!AH31^2+'Map and Results'!$G$54^2-'Map and Results'!$G49^2)/(2*TowerDistanceMatrix!AH31*'Map and Results'!$G$54))+'Map and Results'!$G49^2*ACOS((TowerDistanceMatrix!AH31^2-'Map and Results'!$G$54^2+'Map and Results'!$G49^2)/(2*TowerDistanceMatrix!AH31*'Map and Results'!$G49))-0.5*SQRT((-TowerDistanceMatrix!AH31+'Map and Results'!$G$54+'Map and Results'!$G49)*(TowerDistanceMatrix!AH31+'Map and Results'!$G$54-'Map and Results'!$G49)*(TowerDistanceMatrix!AH31-'Map and Results'!$G$54+'Map and Results'!$G49)*(TowerDistanceMatrix!AH31+'Map and Results'!$G$54+'Map and Results'!$G49))))</f>
        <v>0</v>
      </c>
      <c r="AI32" s="26">
        <f ca="1">IF(TowerDistanceMatrix!AI31&lt;=ABS('Map and Results'!$G$55-'Map and Results'!$G49),MIN('Map and Results'!$H$55,'Map and Results'!$H49),IF(TowerDistanceMatrix!AI31&gt;=('Map and Results'!$G49+'Map and Results'!$G$55),0,'Map and Results'!$G$55^2*ACOS((TowerDistanceMatrix!AI31^2+'Map and Results'!$G$55^2-'Map and Results'!$G49^2)/(2*TowerDistanceMatrix!AI31*'Map and Results'!$G$55))+'Map and Results'!$G49^2*ACOS((TowerDistanceMatrix!AI31^2-'Map and Results'!$G$55^2+'Map and Results'!$G49^2)/(2*TowerDistanceMatrix!AI31*'Map and Results'!$G49))-0.5*SQRT((-TowerDistanceMatrix!AI31+'Map and Results'!$G$55+'Map and Results'!$G49)*(TowerDistanceMatrix!AI31+'Map and Results'!$G$55-'Map and Results'!$G49)*(TowerDistanceMatrix!AI31-'Map and Results'!$G$55+'Map and Results'!$G49)*(TowerDistanceMatrix!AI31+'Map and Results'!$G$55+'Map and Results'!$G49))))</f>
        <v>0</v>
      </c>
      <c r="AJ32" s="26">
        <f ca="1">IF(TowerDistanceMatrix!AJ31&lt;=ABS('Map and Results'!$G$56-'Map and Results'!$G49),MIN('Map and Results'!$H$56,'Map and Results'!$H49),IF(TowerDistanceMatrix!AJ31&gt;=('Map and Results'!$G49+'Map and Results'!$G$56),0,'Map and Results'!$G$56^2*ACOS((TowerDistanceMatrix!AJ31^2+'Map and Results'!$G$56^2-'Map and Results'!$G49^2)/(2*TowerDistanceMatrix!AJ31*'Map and Results'!$G$56))+'Map and Results'!$G49^2*ACOS((TowerDistanceMatrix!AJ31^2-'Map and Results'!$G$56^2+'Map and Results'!$G49^2)/(2*TowerDistanceMatrix!AJ31*'Map and Results'!$G49))-0.5*SQRT((-TowerDistanceMatrix!AJ31+'Map and Results'!$G$56+'Map and Results'!$G49)*(TowerDistanceMatrix!AJ31+'Map and Results'!$G$56-'Map and Results'!$G49)*(TowerDistanceMatrix!AJ31-'Map and Results'!$G$56+'Map and Results'!$G49)*(TowerDistanceMatrix!AJ31+'Map and Results'!$G$56+'Map and Results'!$G49))))</f>
        <v>0</v>
      </c>
      <c r="AK32" s="26">
        <f ca="1">IF(TowerDistanceMatrix!AK31&lt;=ABS('Map and Results'!$G$57-'Map and Results'!$G49),MIN('Map and Results'!$H$57,'Map and Results'!$H49),IF(TowerDistanceMatrix!AK31&gt;=('Map and Results'!$G49+'Map and Results'!$G$57),0,'Map and Results'!$G$57^2*ACOS((TowerDistanceMatrix!AK31^2+'Map and Results'!$G$57^2-'Map and Results'!$G49^2)/(2*TowerDistanceMatrix!AK31*'Map and Results'!$G$57))+'Map and Results'!$G49^2*ACOS((TowerDistanceMatrix!AK31^2-'Map and Results'!$G$57^2+'Map and Results'!$G49^2)/(2*TowerDistanceMatrix!AK31*'Map and Results'!$G49))-0.5*SQRT((-TowerDistanceMatrix!AK31+'Map and Results'!$G$57+'Map and Results'!$G49)*(TowerDistanceMatrix!AK31+'Map and Results'!$G$57-'Map and Results'!$G49)*(TowerDistanceMatrix!AK31-'Map and Results'!$G$57+'Map and Results'!$G49)*(TowerDistanceMatrix!AK31+'Map and Results'!$G$57+'Map and Results'!$G49))))</f>
        <v>0</v>
      </c>
      <c r="AL32" s="26">
        <f ca="1">IF(TowerDistanceMatrix!AL31&lt;=ABS('Map and Results'!$G$58-'Map and Results'!$G49),MIN('Map and Results'!$H$58,'Map and Results'!$H49),IF(TowerDistanceMatrix!AL31&gt;=('Map and Results'!$G49+'Map and Results'!$G$58),0,'Map and Results'!$G$58^2*ACOS((TowerDistanceMatrix!AL31^2+'Map and Results'!$G$58^2-'Map and Results'!$G49^2)/(2*TowerDistanceMatrix!AL31*'Map and Results'!$G$58))+'Map and Results'!$G49^2*ACOS((TowerDistanceMatrix!AL31^2-'Map and Results'!$G$58^2+'Map and Results'!$G49^2)/(2*TowerDistanceMatrix!AL31*'Map and Results'!$G49))-0.5*SQRT((-TowerDistanceMatrix!AL31+'Map and Results'!$G$58+'Map and Results'!$G49)*(TowerDistanceMatrix!AL31+'Map and Results'!$G$58-'Map and Results'!$G49)*(TowerDistanceMatrix!AL31-'Map and Results'!$G$58+'Map and Results'!$G49)*(TowerDistanceMatrix!AL31+'Map and Results'!$G$58+'Map and Results'!$G49))))</f>
        <v>0</v>
      </c>
      <c r="AM32" s="26">
        <f ca="1">IF(TowerDistanceMatrix!AM31&lt;=ABS('Map and Results'!$G$59-'Map and Results'!$G49),MIN('Map and Results'!$H$59,'Map and Results'!$H49),IF(TowerDistanceMatrix!AM31&gt;=('Map and Results'!$G49+'Map and Results'!$G$59),0,'Map and Results'!$G$59^2*ACOS((TowerDistanceMatrix!AM31^2+'Map and Results'!$G$59^2-'Map and Results'!$G49^2)/(2*TowerDistanceMatrix!AM31*'Map and Results'!$G$59))+'Map and Results'!$G49^2*ACOS((TowerDistanceMatrix!AM31^2-'Map and Results'!$G$59^2+'Map and Results'!$G49^2)/(2*TowerDistanceMatrix!AM31*'Map and Results'!$G49))-0.5*SQRT((-TowerDistanceMatrix!AM31+'Map and Results'!$G$59+'Map and Results'!$G49)*(TowerDistanceMatrix!AM31+'Map and Results'!$G$59-'Map and Results'!$G49)*(TowerDistanceMatrix!AM31-'Map and Results'!$G$59+'Map and Results'!$G49)*(TowerDistanceMatrix!AM31+'Map and Results'!$G$59+'Map and Results'!$G49))))</f>
        <v>0</v>
      </c>
      <c r="AN32" s="26">
        <f ca="1">IF(TowerDistanceMatrix!AN31&lt;=ABS('Map and Results'!$G$60-'Map and Results'!$G49),MIN('Map and Results'!$H$60,'Map and Results'!$H49),IF(TowerDistanceMatrix!AN31&gt;=('Map and Results'!$G49+'Map and Results'!$G$60),0,'Map and Results'!$G$60^2*ACOS((TowerDistanceMatrix!AN31^2+'Map and Results'!$G$60^2-'Map and Results'!$G49^2)/(2*TowerDistanceMatrix!AN31*'Map and Results'!$G$60))+'Map and Results'!$G49^2*ACOS((TowerDistanceMatrix!AN31^2-'Map and Results'!$G$60^2+'Map and Results'!$G49^2)/(2*TowerDistanceMatrix!AN31*'Map and Results'!$G49))-0.5*SQRT((-TowerDistanceMatrix!AN31+'Map and Results'!$G$60+'Map and Results'!$G49)*(TowerDistanceMatrix!AN31+'Map and Results'!$G$60-'Map and Results'!$G49)*(TowerDistanceMatrix!AN31-'Map and Results'!$G$60+'Map and Results'!$G49)*(TowerDistanceMatrix!AN31+'Map and Results'!$G$60+'Map and Results'!$G49))))</f>
        <v>0</v>
      </c>
      <c r="AO32" s="26">
        <f ca="1">IF(TowerDistanceMatrix!AO31&lt;=ABS('Map and Results'!$G$61-'Map and Results'!$G49),MIN('Map and Results'!$H$61,'Map and Results'!$H49),IF(TowerDistanceMatrix!AO31&gt;=('Map and Results'!$G49+'Map and Results'!$G$61),0,'Map and Results'!$G$61^2*ACOS((TowerDistanceMatrix!AO31^2+'Map and Results'!$G$61^2-'Map and Results'!$G49^2)/(2*TowerDistanceMatrix!AO31*'Map and Results'!$G$61))+'Map and Results'!$G49^2*ACOS((TowerDistanceMatrix!AO31^2-'Map and Results'!$G$61^2+'Map and Results'!$G49^2)/(2*TowerDistanceMatrix!AO31*'Map and Results'!$G49))-0.5*SQRT((-TowerDistanceMatrix!AO31+'Map and Results'!$G$61+'Map and Results'!$G49)*(TowerDistanceMatrix!AO31+'Map and Results'!$G$61-'Map and Results'!$G49)*(TowerDistanceMatrix!AO31-'Map and Results'!$G$61+'Map and Results'!$G49)*(TowerDistanceMatrix!AO31+'Map and Results'!$G$61+'Map and Results'!$G49))))</f>
        <v>0</v>
      </c>
      <c r="AP32" s="26">
        <f ca="1">IF(TowerDistanceMatrix!AP31&lt;=ABS('Map and Results'!$G$62-'Map and Results'!$G49),MIN('Map and Results'!$H$62,'Map and Results'!$H49),IF(TowerDistanceMatrix!AP31&gt;=('Map and Results'!$G49+'Map and Results'!$G$62),0,'Map and Results'!$G$62^2*ACOS((TowerDistanceMatrix!AP31^2+'Map and Results'!$G$62^2-'Map and Results'!$G49^2)/(2*TowerDistanceMatrix!AP31*'Map and Results'!$G$62))+'Map and Results'!$G49^2*ACOS((TowerDistanceMatrix!AP31^2-'Map and Results'!$G$62^2+'Map and Results'!$G49^2)/(2*TowerDistanceMatrix!AP31*'Map and Results'!$G49))-0.5*SQRT((-TowerDistanceMatrix!AP31+'Map and Results'!$G$62+'Map and Results'!$G49)*(TowerDistanceMatrix!AP31+'Map and Results'!$G$62-'Map and Results'!$G49)*(TowerDistanceMatrix!AP31-'Map and Results'!$G$62+'Map and Results'!$G49)*(TowerDistanceMatrix!AP31+'Map and Results'!$G$62+'Map and Results'!$G49))))</f>
        <v>0</v>
      </c>
      <c r="AQ32" s="26">
        <f ca="1">IF(TowerDistanceMatrix!AQ31&lt;=ABS('Map and Results'!$G$63-'Map and Results'!$G49),MIN('Map and Results'!$H$63,'Map and Results'!$H49),IF(TowerDistanceMatrix!AQ31&gt;=('Map and Results'!$G49+'Map and Results'!$G$63),0,'Map and Results'!$G$63^2*ACOS((TowerDistanceMatrix!AQ31^2+'Map and Results'!$G$63^2-'Map and Results'!$G49^2)/(2*TowerDistanceMatrix!AQ31*'Map and Results'!$G$63))+'Map and Results'!$G49^2*ACOS((TowerDistanceMatrix!AQ31^2-'Map and Results'!$G$63^2+'Map and Results'!$G49^2)/(2*TowerDistanceMatrix!AQ31*'Map and Results'!$G49))-0.5*SQRT((-TowerDistanceMatrix!AQ31+'Map and Results'!$G$63+'Map and Results'!$G49)*(TowerDistanceMatrix!AQ31+'Map and Results'!$G$63-'Map and Results'!$G49)*(TowerDistanceMatrix!AQ31-'Map and Results'!$G$63+'Map and Results'!$G49)*(TowerDistanceMatrix!AQ31+'Map and Results'!$G$63+'Map and Results'!$G49))))</f>
        <v>0</v>
      </c>
      <c r="AR32" s="26">
        <f ca="1">IF(TowerDistanceMatrix!AR31&lt;=ABS('Map and Results'!$G$64-'Map and Results'!$G49),MIN('Map and Results'!$H$64,'Map and Results'!$H49),IF(TowerDistanceMatrix!AR31&gt;=('Map and Results'!$G49+'Map and Results'!$G$64),0,'Map and Results'!$G$64^2*ACOS((TowerDistanceMatrix!AR31^2+'Map and Results'!$G$64^2-'Map and Results'!$G49^2)/(2*TowerDistanceMatrix!AR31*'Map and Results'!$G$64))+'Map and Results'!$G49^2*ACOS((TowerDistanceMatrix!AR31^2-'Map and Results'!$G$64^2+'Map and Results'!$G49^2)/(2*TowerDistanceMatrix!AR31*'Map and Results'!$G49))-0.5*SQRT((-TowerDistanceMatrix!AR31+'Map and Results'!$G$64+'Map and Results'!$G49)*(TowerDistanceMatrix!AR31+'Map and Results'!$G$64-'Map and Results'!$G49)*(TowerDistanceMatrix!AR31-'Map and Results'!$G$64+'Map and Results'!$G49)*(TowerDistanceMatrix!AR31+'Map and Results'!$G$64+'Map and Results'!$G49))))</f>
        <v>0</v>
      </c>
      <c r="AS32" s="26">
        <f ca="1">IF(TowerDistanceMatrix!AS31&lt;=ABS('Map and Results'!$G$65-'Map and Results'!$G49),MIN('Map and Results'!$H$65,'Map and Results'!$H49),IF(TowerDistanceMatrix!AS31&gt;=('Map and Results'!$G49+'Map and Results'!$G$65),0,'Map and Results'!$G$65^2*ACOS((TowerDistanceMatrix!AS31^2+'Map and Results'!$G$65^2-'Map and Results'!$G49^2)/(2*TowerDistanceMatrix!AS31*'Map and Results'!$G$65))+'Map and Results'!$G49^2*ACOS((TowerDistanceMatrix!AS31^2-'Map and Results'!$G$65^2+'Map and Results'!$G49^2)/(2*TowerDistanceMatrix!AS31*'Map and Results'!$G49))-0.5*SQRT((-TowerDistanceMatrix!AS31+'Map and Results'!$G$65+'Map and Results'!$G49)*(TowerDistanceMatrix!AS31+'Map and Results'!$G$65-'Map and Results'!$G49)*(TowerDistanceMatrix!AS31-'Map and Results'!$G$65+'Map and Results'!$G49)*(TowerDistanceMatrix!AS31+'Map and Results'!$G$65+'Map and Results'!$G49))))</f>
        <v>0</v>
      </c>
      <c r="AT32" s="26">
        <f ca="1">IF(TowerDistanceMatrix!AT31&lt;=ABS('Map and Results'!$G$66-'Map and Results'!$G49),MIN('Map and Results'!$H$66,'Map and Results'!$H49),IF(TowerDistanceMatrix!AT31&gt;=('Map and Results'!$G49+'Map and Results'!$G$66),0,'Map and Results'!$G$66^2*ACOS((TowerDistanceMatrix!AT31^2+'Map and Results'!$G$66^2-'Map and Results'!$G49^2)/(2*TowerDistanceMatrix!AT31*'Map and Results'!$G$66))+'Map and Results'!$G49^2*ACOS((TowerDistanceMatrix!AT31^2-'Map and Results'!$G$66^2+'Map and Results'!$G49^2)/(2*TowerDistanceMatrix!AT31*'Map and Results'!$G49))-0.5*SQRT((-TowerDistanceMatrix!AT31+'Map and Results'!$G$66+'Map and Results'!$G49)*(TowerDistanceMatrix!AT31+'Map and Results'!$G$66-'Map and Results'!$G49)*(TowerDistanceMatrix!AT31-'Map and Results'!$G$66+'Map and Results'!$G49)*(TowerDistanceMatrix!AT31+'Map and Results'!$G$66+'Map and Results'!$G49))))</f>
        <v>0</v>
      </c>
      <c r="AU32" s="26">
        <f ca="1">IF(TowerDistanceMatrix!AU31&lt;=ABS('Map and Results'!$G$67-'Map and Results'!$G49),MIN('Map and Results'!$H$67,'Map and Results'!$H49),IF(TowerDistanceMatrix!AU31&gt;=('Map and Results'!$G49+'Map and Results'!$G$67),0,'Map and Results'!$G$67^2*ACOS((TowerDistanceMatrix!AU31^2+'Map and Results'!$G$67^2-'Map and Results'!$G49^2)/(2*TowerDistanceMatrix!AU31*'Map and Results'!$G$67))+'Map and Results'!$G49^2*ACOS((TowerDistanceMatrix!AU31^2-'Map and Results'!$G$67^2+'Map and Results'!$G49^2)/(2*TowerDistanceMatrix!AU31*'Map and Results'!$G49))-0.5*SQRT((-TowerDistanceMatrix!AU31+'Map and Results'!$G$67+'Map and Results'!$G49)*(TowerDistanceMatrix!AU31+'Map and Results'!$G$67-'Map and Results'!$G49)*(TowerDistanceMatrix!AU31-'Map and Results'!$G$67+'Map and Results'!$G49)*(TowerDistanceMatrix!AU31+'Map and Results'!$G$67+'Map and Results'!$G49))))</f>
        <v>0</v>
      </c>
      <c r="AV32" s="26">
        <f ca="1">IF(TowerDistanceMatrix!AV31&lt;=ABS('Map and Results'!$G$68-'Map and Results'!$G49),MIN('Map and Results'!$H$68,'Map and Results'!$H49),IF(TowerDistanceMatrix!AV31&gt;=('Map and Results'!$G49+'Map and Results'!$G$68),0,'Map and Results'!$G$68^2*ACOS((TowerDistanceMatrix!AV31^2+'Map and Results'!$G$68^2-'Map and Results'!$G49^2)/(2*TowerDistanceMatrix!AV31*'Map and Results'!$G$68))+'Map and Results'!$G49^2*ACOS((TowerDistanceMatrix!AV31^2-'Map and Results'!$G$68^2+'Map and Results'!$G49^2)/(2*TowerDistanceMatrix!AV31*'Map and Results'!$G49))-0.5*SQRT((-TowerDistanceMatrix!AV31+'Map and Results'!$G$68+'Map and Results'!$G49)*(TowerDistanceMatrix!AV31+'Map and Results'!$G$68-'Map and Results'!$G49)*(TowerDistanceMatrix!AV31-'Map and Results'!$G$68+'Map and Results'!$G49)*(TowerDistanceMatrix!AV31+'Map and Results'!$G$68+'Map and Results'!$G49))))</f>
        <v>0</v>
      </c>
      <c r="AW32" s="26">
        <f ca="1">IF(TowerDistanceMatrix!AW31&lt;=ABS('Map and Results'!$G$69-'Map and Results'!$G49),MIN('Map and Results'!$H$69,'Map and Results'!$H49),IF(TowerDistanceMatrix!AW31&gt;=('Map and Results'!$G49+'Map and Results'!$G$69),0,'Map and Results'!$G$69^2*ACOS((TowerDistanceMatrix!AW31^2+'Map and Results'!$G$69^2-'Map and Results'!$G49^2)/(2*TowerDistanceMatrix!AW31*'Map and Results'!$G$69))+'Map and Results'!$G49^2*ACOS((TowerDistanceMatrix!AW31^2-'Map and Results'!$G$69^2+'Map and Results'!$G49^2)/(2*TowerDistanceMatrix!AW31*'Map and Results'!$G49))-0.5*SQRT((-TowerDistanceMatrix!AW31+'Map and Results'!$G$69+'Map and Results'!$G49)*(TowerDistanceMatrix!AW31+'Map and Results'!$G$69-'Map and Results'!$G49)*(TowerDistanceMatrix!AW31-'Map and Results'!$G$69+'Map and Results'!$G49)*(TowerDistanceMatrix!AW31+'Map and Results'!$G$69+'Map and Results'!$G49))))</f>
        <v>0</v>
      </c>
      <c r="AX32" s="26">
        <f ca="1">IF(TowerDistanceMatrix!AX31&lt;=ABS('Map and Results'!$G$70-'Map and Results'!$G49),MIN('Map and Results'!$H$70,'Map and Results'!$H49),IF(TowerDistanceMatrix!AX31&gt;=('Map and Results'!$G49+'Map and Results'!$G$70),0,'Map and Results'!$G$70^2*ACOS((TowerDistanceMatrix!AX31^2+'Map and Results'!$G$70^2-'Map and Results'!$G49^2)/(2*TowerDistanceMatrix!AX31*'Map and Results'!$G$70))+'Map and Results'!$G49^2*ACOS((TowerDistanceMatrix!AX31^2-'Map and Results'!$G$70^2+'Map and Results'!$G49^2)/(2*TowerDistanceMatrix!AX31*'Map and Results'!$G49))-0.5*SQRT((-TowerDistanceMatrix!AX31+'Map and Results'!$G$70+'Map and Results'!$G49)*(TowerDistanceMatrix!AX31+'Map and Results'!$G$70-'Map and Results'!$G49)*(TowerDistanceMatrix!AX31-'Map and Results'!$G$70+'Map and Results'!$G49)*(TowerDistanceMatrix!AX31+'Map and Results'!$G$70+'Map and Results'!$G49))))</f>
        <v>0</v>
      </c>
      <c r="AY32" s="26">
        <f ca="1">IF(TowerDistanceMatrix!AY31&lt;=ABS('Map and Results'!$G$71-'Map and Results'!$G49),MIN('Map and Results'!$H$71,'Map and Results'!$H49),IF(TowerDistanceMatrix!AY31&gt;=('Map and Results'!$G49+'Map and Results'!$G$71),0,'Map and Results'!$G$71^2*ACOS((TowerDistanceMatrix!AY31^2+'Map and Results'!$G$71^2-'Map and Results'!$G49^2)/(2*TowerDistanceMatrix!AY31*'Map and Results'!$G$71))+'Map and Results'!$G49^2*ACOS((TowerDistanceMatrix!AY31^2-'Map and Results'!$G$71^2+'Map and Results'!$G49^2)/(2*TowerDistanceMatrix!AY31*'Map and Results'!$G49))-0.5*SQRT((-TowerDistanceMatrix!AY31+'Map and Results'!$G$71+'Map and Results'!$G49)*(TowerDistanceMatrix!AY31+'Map and Results'!$G$71-'Map and Results'!$G49)*(TowerDistanceMatrix!AY31-'Map and Results'!$G$71+'Map and Results'!$G49)*(TowerDistanceMatrix!AY31+'Map and Results'!$G$71+'Map and Results'!$G49))))</f>
        <v>0</v>
      </c>
      <c r="AZ32" s="26">
        <f ca="1">IF(TowerDistanceMatrix!AZ31&lt;=ABS('Map and Results'!$G$72-'Map and Results'!$G49),MIN('Map and Results'!$H$72,'Map and Results'!$H49),IF(TowerDistanceMatrix!AZ31&gt;=('Map and Results'!$G49+'Map and Results'!$G$72),0,'Map and Results'!$G$72^2*ACOS((TowerDistanceMatrix!AZ31^2+'Map and Results'!$G$72^2-'Map and Results'!$G49^2)/(2*TowerDistanceMatrix!AZ31*'Map and Results'!$G$72))+'Map and Results'!$G49^2*ACOS((TowerDistanceMatrix!AZ31^2-'Map and Results'!$G$72^2+'Map and Results'!$G49^2)/(2*TowerDistanceMatrix!AZ31*'Map and Results'!$G49))-0.5*SQRT((-TowerDistanceMatrix!AZ31+'Map and Results'!$G$72+'Map and Results'!$G49)*(TowerDistanceMatrix!AZ31+'Map and Results'!$G$72-'Map and Results'!$G49)*(TowerDistanceMatrix!AZ31-'Map and Results'!$G$72+'Map and Results'!$G49)*(TowerDistanceMatrix!AZ31+'Map and Results'!$G$72+'Map and Results'!$G49))))</f>
        <v>0</v>
      </c>
      <c r="BA32" s="26"/>
      <c r="BB32" s="26"/>
      <c r="BC32">
        <f ca="1">IF('Map and Results'!B49=0,0,SUM(C32:AZ32))-BE32</f>
        <v>0</v>
      </c>
      <c r="BD32">
        <v>27</v>
      </c>
      <c r="BE32">
        <f t="shared" ca="1" si="0"/>
        <v>0</v>
      </c>
      <c r="BG32">
        <f t="shared" ca="1" si="1"/>
        <v>0</v>
      </c>
      <c r="BH32">
        <f t="shared" ca="1" si="2"/>
        <v>0</v>
      </c>
      <c r="BJ32">
        <f ca="1">IF('Map and Results'!B49=0,0,IF((SUM(C32:AZ32)-BE32)&gt;BH32,$BJ$3,0))</f>
        <v>0</v>
      </c>
    </row>
    <row r="33" spans="2:62" ht="15">
      <c r="B33" s="7">
        <v>28</v>
      </c>
      <c r="C33" s="4">
        <f ca="1">IF(TowerDistanceMatrix!C32&lt;=ABS('Map and Results'!$G$23-'Map and Results'!G50),MIN('Map and Results'!H50,'Map and Results'!H48),IF(TowerDistanceMatrix!C32&gt;=('Map and Results'!$G$23+'Map and Results'!G50),0,'Map and Results'!$G$23^2*ACOS((TowerDistanceMatrix!C32^2+'Map and Results'!$G$23^2-'Map and Results'!G50^2)/(2*TowerDistanceMatrix!C32*'Map and Results'!$G$23))+'Map and Results'!G50^2*ACOS((TowerDistanceMatrix!C32^2-'Map and Results'!$G$23^2+'Map and Results'!G50^2)/(2*TowerDistanceMatrix!C32*'Map and Results'!G50))-0.5*SQRT((-TowerDistanceMatrix!C32+'Map and Results'!$G$23+'Map and Results'!G50)*(TowerDistanceMatrix!C32+'Map and Results'!$G$23-'Map and Results'!G50)*(TowerDistanceMatrix!C32-'Map and Results'!$G$23+'Map and Results'!G50)*(TowerDistanceMatrix!C32+'Map and Results'!$G$23+'Map and Results'!G50))))</f>
        <v>0</v>
      </c>
      <c r="D33">
        <f ca="1">IF(TowerDistanceMatrix!D32&lt;=ABS('Map and Results'!$G$24-'Map and Results'!G50),MIN('Map and Results'!$H$24,'Map and Results'!H50),IF(TowerDistanceMatrix!D32&gt;=('Map and Results'!G50+'Map and Results'!$G$24),0,'Map and Results'!$G$24^2*ACOS((TowerDistanceMatrix!D32^2+'Map and Results'!$G$24^2-'Map and Results'!G50^2)/(2*TowerDistanceMatrix!D32*'Map and Results'!$G$24))+'Map and Results'!G50^2*ACOS((TowerDistanceMatrix!D32^2-'Map and Results'!$G$24^2+'Map and Results'!G50^2)/(2*TowerDistanceMatrix!D32*'Map and Results'!G50))-0.5*SQRT((-TowerDistanceMatrix!D32+'Map and Results'!$G$24+'Map and Results'!G50)*(TowerDistanceMatrix!D32+'Map and Results'!$G$24-'Map and Results'!G50)*(TowerDistanceMatrix!D32-'Map and Results'!$G$24+'Map and Results'!G50)*(TowerDistanceMatrix!D32+'Map and Results'!$G$24+'Map and Results'!G50))))</f>
        <v>0</v>
      </c>
      <c r="E33">
        <f ca="1">IF(TowerDistanceMatrix!E32&lt;=ABS('Map and Results'!$G$25-'Map and Results'!G50),MIN('Map and Results'!$H$25,'Map and Results'!H50),IF(TowerDistanceMatrix!E32&gt;=('Map and Results'!G50+'Map and Results'!$G$25),0,'Map and Results'!$G$25^2*ACOS((TowerDistanceMatrix!E32^2+'Map and Results'!$G$25^2-'Map and Results'!G50^2)/(2*TowerDistanceMatrix!E32*'Map and Results'!$G$25))+'Map and Results'!G50^2*ACOS((TowerDistanceMatrix!E32^2-'Map and Results'!$G$25^2+'Map and Results'!G50^2)/(2*TowerDistanceMatrix!E32*'Map and Results'!G50))-0.5*SQRT((-TowerDistanceMatrix!E32+'Map and Results'!$G$25+'Map and Results'!G50)*(TowerDistanceMatrix!E32+'Map and Results'!$G$25-'Map and Results'!G50)*(TowerDistanceMatrix!E32-'Map and Results'!$G$25+'Map and Results'!G50)*(TowerDistanceMatrix!E32+'Map and Results'!$G$25+'Map and Results'!G50))))</f>
        <v>0</v>
      </c>
      <c r="F33">
        <f ca="1">IF(TowerDistanceMatrix!F32&lt;=ABS('Map and Results'!$G$26-'Map and Results'!$G50),MIN('Map and Results'!$H$26,'Map and Results'!$H50),IF(TowerDistanceMatrix!F32&gt;=('Map and Results'!$G50+'Map and Results'!$G$26),0,'Map and Results'!$G$26^2*ACOS((TowerDistanceMatrix!F32^2+'Map and Results'!$G$26^2-'Map and Results'!$G50^2)/(2*TowerDistanceMatrix!F32*'Map and Results'!$G$26))+'Map and Results'!$G50^2*ACOS((TowerDistanceMatrix!F32^2-'Map and Results'!$G$26^2+'Map and Results'!$G50^2)/(2*TowerDistanceMatrix!F32*'Map and Results'!$G50))-0.5*SQRT((-TowerDistanceMatrix!F32+'Map and Results'!$G$26+'Map and Results'!$G50)*(TowerDistanceMatrix!F32+'Map and Results'!$G$26-'Map and Results'!$G50)*(TowerDistanceMatrix!F32-'Map and Results'!$G$26+'Map and Results'!$G50)*(TowerDistanceMatrix!F32+'Map and Results'!$G$26+'Map and Results'!$G50))))</f>
        <v>0</v>
      </c>
      <c r="G33" s="26">
        <f ca="1">IF(TowerDistanceMatrix!G32&lt;=ABS('Map and Results'!$G$27-'Map and Results'!$G50),MIN('Map and Results'!$H$27,'Map and Results'!$H50),IF(TowerDistanceMatrix!G32&gt;=('Map and Results'!$G50+'Map and Results'!$G$27),0,'Map and Results'!$G$27^2*ACOS((TowerDistanceMatrix!G32^2+'Map and Results'!$G$27^2-'Map and Results'!$G50^2)/(2*TowerDistanceMatrix!G32*'Map and Results'!$G$27))+'Map and Results'!$G50^2*ACOS((TowerDistanceMatrix!G32^2-'Map and Results'!$G$27^2+'Map and Results'!$G50^2)/(2*TowerDistanceMatrix!G32*'Map and Results'!$G50))-0.5*SQRT((-TowerDistanceMatrix!G32+'Map and Results'!$G$27+'Map and Results'!$G50)*(TowerDistanceMatrix!G32+'Map and Results'!$G$27-'Map and Results'!$G50)*(TowerDistanceMatrix!G32-'Map and Results'!$G$27+'Map and Results'!$G50)*(TowerDistanceMatrix!G32+'Map and Results'!$G$27+'Map and Results'!$G50))))</f>
        <v>0</v>
      </c>
      <c r="H33" s="26">
        <f ca="1">IF(TowerDistanceMatrix!H32&lt;=ABS('Map and Results'!$G$28-'Map and Results'!$G50),MIN('Map and Results'!$H$28,'Map and Results'!$H50),IF(TowerDistanceMatrix!H32&gt;=('Map and Results'!$G50+'Map and Results'!$G$28),0,'Map and Results'!$G$28^2*ACOS((TowerDistanceMatrix!H32^2+'Map and Results'!$G$28^2-'Map and Results'!$G50^2)/(2*TowerDistanceMatrix!H32*'Map and Results'!$G$28))+'Map and Results'!$G50^2*ACOS((TowerDistanceMatrix!H32^2-'Map and Results'!$G$28^2+'Map and Results'!$G50^2)/(2*TowerDistanceMatrix!H32*'Map and Results'!$G50))-0.5*SQRT((-TowerDistanceMatrix!H32+'Map and Results'!$G$28+'Map and Results'!$G50)*(TowerDistanceMatrix!H32+'Map and Results'!$G$28-'Map and Results'!$G50)*(TowerDistanceMatrix!H32-'Map and Results'!$G$28+'Map and Results'!$G50)*(TowerDistanceMatrix!H32+'Map and Results'!$G$28+'Map and Results'!$G50))))</f>
        <v>0</v>
      </c>
      <c r="I33">
        <f ca="1">IF(TowerDistanceMatrix!I32&lt;=ABS('Map and Results'!$G$29-'Map and Results'!$G50),MIN('Map and Results'!$H$29,'Map and Results'!$H50),IF(TowerDistanceMatrix!I32&gt;=('Map and Results'!$G50+'Map and Results'!$G$29),0,'Map and Results'!$G$29^2*ACOS((TowerDistanceMatrix!I32^2+'Map and Results'!$G$29^2-'Map and Results'!$G50^2)/(2*TowerDistanceMatrix!I32*'Map and Results'!$G$29))+'Map and Results'!$G50^2*ACOS((TowerDistanceMatrix!I32^2-'Map and Results'!$G$29^2+'Map and Results'!$G50^2)/(2*TowerDistanceMatrix!I32*'Map and Results'!$G50))-0.5*SQRT((-TowerDistanceMatrix!I32+'Map and Results'!$G$29+'Map and Results'!$G50)*(TowerDistanceMatrix!I32+'Map and Results'!$G$29-'Map and Results'!$G50)*(TowerDistanceMatrix!I32-'Map and Results'!$G$29+'Map and Results'!$G50)*(TowerDistanceMatrix!I32+'Map and Results'!$G$29+'Map and Results'!$G50))))</f>
        <v>0</v>
      </c>
      <c r="J33">
        <f ca="1">IF(TowerDistanceMatrix!J32&lt;=ABS('Map and Results'!$G$30-'Map and Results'!$G50),MIN('Map and Results'!$H$30,'Map and Results'!$H50),IF(TowerDistanceMatrix!J32&gt;=('Map and Results'!$G50+'Map and Results'!$G$30),0,'Map and Results'!$G$30^2*ACOS((TowerDistanceMatrix!J32^2+'Map and Results'!$G$30^2-'Map and Results'!$G50^2)/(2*TowerDistanceMatrix!J32*'Map and Results'!$G$30))+'Map and Results'!$G50^2*ACOS((TowerDistanceMatrix!J32^2-'Map and Results'!$G$30^2+'Map and Results'!$G50^2)/(2*TowerDistanceMatrix!J32*'Map and Results'!$G50))-0.5*SQRT((-TowerDistanceMatrix!J32+'Map and Results'!$G$30+'Map and Results'!$G50)*(TowerDistanceMatrix!J32+'Map and Results'!$G$30-'Map and Results'!$G50)*(TowerDistanceMatrix!J32-'Map and Results'!$G$30+'Map and Results'!$G50)*(TowerDistanceMatrix!J32+'Map and Results'!$G$30+'Map and Results'!$G50))))</f>
        <v>0</v>
      </c>
      <c r="K33" s="26">
        <f ca="1">IF(TowerDistanceMatrix!K32&lt;=ABS('Map and Results'!$G$31-'Map and Results'!$G50),MIN('Map and Results'!$H$31,'Map and Results'!$H50),IF(TowerDistanceMatrix!K32&gt;=('Map and Results'!$G50+'Map and Results'!$G$31),0,'Map and Results'!$G$31^2*ACOS((TowerDistanceMatrix!K32^2+'Map and Results'!$G$31^2-'Map and Results'!$G50^2)/(2*TowerDistanceMatrix!K32*'Map and Results'!$G$31))+'Map and Results'!$G50^2*ACOS((TowerDistanceMatrix!K32^2-'Map and Results'!$G$31^2+'Map and Results'!$G50^2)/(2*TowerDistanceMatrix!K32*'Map and Results'!$G50))-0.5*SQRT((-TowerDistanceMatrix!K32+'Map and Results'!$G$31+'Map and Results'!$G50)*(TowerDistanceMatrix!K32+'Map and Results'!$G$31-'Map and Results'!$G50)*(TowerDistanceMatrix!K32-'Map and Results'!$G$31+'Map and Results'!$G50)*(TowerDistanceMatrix!K32+'Map and Results'!$G$31+'Map and Results'!$G50))))</f>
        <v>0</v>
      </c>
      <c r="L33" s="26">
        <f ca="1">IF(TowerDistanceMatrix!L32&lt;=ABS('Map and Results'!$G$32-'Map and Results'!$G50),MIN('Map and Results'!$H$32,'Map and Results'!$H50),IF(TowerDistanceMatrix!L32&gt;=('Map and Results'!$G50+'Map and Results'!$G$32),0,'Map and Results'!$G$32^2*ACOS((TowerDistanceMatrix!L32^2+'Map and Results'!$G$32^2-'Map and Results'!$G50^2)/(2*TowerDistanceMatrix!L32*'Map and Results'!$G$32))+'Map and Results'!$G50^2*ACOS((TowerDistanceMatrix!L32^2-'Map and Results'!$G$32^2+'Map and Results'!$G50^2)/(2*TowerDistanceMatrix!L32*'Map and Results'!$G50))-0.5*SQRT((-TowerDistanceMatrix!L32+'Map and Results'!$G$32+'Map and Results'!$G50)*(TowerDistanceMatrix!L32+'Map and Results'!$G$32-'Map and Results'!$G50)*(TowerDistanceMatrix!L32-'Map and Results'!$G$32+'Map and Results'!$G50)*(TowerDistanceMatrix!L32+'Map and Results'!$G$32+'Map and Results'!$G50))))</f>
        <v>0</v>
      </c>
      <c r="M33" s="26">
        <f ca="1">IF(TowerDistanceMatrix!M32&lt;=ABS('Map and Results'!$G$33-'Map and Results'!$G50),MIN('Map and Results'!$H$33,'Map and Results'!$H50),IF(TowerDistanceMatrix!M32&gt;=('Map and Results'!$G50+'Map and Results'!$G$33),0,'Map and Results'!$G$33^2*ACOS((TowerDistanceMatrix!M32^2+'Map and Results'!$G$33^2-'Map and Results'!$G50^2)/(2*TowerDistanceMatrix!M32*'Map and Results'!$G$33))+'Map and Results'!$G50^2*ACOS((TowerDistanceMatrix!M32^2-'Map and Results'!$G$33^2+'Map and Results'!$G50^2)/(2*TowerDistanceMatrix!M32*'Map and Results'!$G50))-0.5*SQRT((-TowerDistanceMatrix!M32+'Map and Results'!$G$33+'Map and Results'!$G50)*(TowerDistanceMatrix!M32+'Map and Results'!$G$33-'Map and Results'!$G50)*(TowerDistanceMatrix!M32-'Map and Results'!$G$33+'Map and Results'!$G50)*(TowerDistanceMatrix!M32+'Map and Results'!$G$33+'Map and Results'!$G50))))</f>
        <v>0</v>
      </c>
      <c r="N33" s="26">
        <f ca="1">IF(TowerDistanceMatrix!N32&lt;=ABS('Map and Results'!$G$34-'Map and Results'!$G50),MIN('Map and Results'!$H$34,'Map and Results'!$H50),IF(TowerDistanceMatrix!N32&gt;=('Map and Results'!$G50+'Map and Results'!$G$34),0,'Map and Results'!$G$34^2*ACOS((TowerDistanceMatrix!N32^2+'Map and Results'!$G$34^2-'Map and Results'!$G50^2)/(2*TowerDistanceMatrix!N32*'Map and Results'!$G$34))+'Map and Results'!$G50^2*ACOS((TowerDistanceMatrix!N32^2-'Map and Results'!$G$34^2+'Map and Results'!$G50^2)/(2*TowerDistanceMatrix!N32*'Map and Results'!$G50))-0.5*SQRT((-TowerDistanceMatrix!N32+'Map and Results'!$G$34+'Map and Results'!$G50)*(TowerDistanceMatrix!N32+'Map and Results'!$G$34-'Map and Results'!$G50)*(TowerDistanceMatrix!N32-'Map and Results'!$G$34+'Map and Results'!$G50)*(TowerDistanceMatrix!N32+'Map and Results'!$G$34+'Map and Results'!$G50))))</f>
        <v>0</v>
      </c>
      <c r="O33" s="26">
        <f ca="1">IF(TowerDistanceMatrix!O32&lt;=ABS('Map and Results'!$G$35-'Map and Results'!$G50),MIN('Map and Results'!$H$35,'Map and Results'!$H50),IF(TowerDistanceMatrix!O32&gt;=('Map and Results'!$G50+'Map and Results'!$G$35),0,'Map and Results'!$G$35^2*ACOS((TowerDistanceMatrix!O32^2+'Map and Results'!$G$35^2-'Map and Results'!$G50^2)/(2*TowerDistanceMatrix!O32*'Map and Results'!$G$35))+'Map and Results'!$G50^2*ACOS((TowerDistanceMatrix!O32^2-'Map and Results'!$G$35^2+'Map and Results'!$G50^2)/(2*TowerDistanceMatrix!O32*'Map and Results'!$G50))-0.5*SQRT((-TowerDistanceMatrix!O32+'Map and Results'!$G$35+'Map and Results'!$G50)*(TowerDistanceMatrix!O32+'Map and Results'!$G$35-'Map and Results'!$G50)*(TowerDistanceMatrix!O32-'Map and Results'!$G$35+'Map and Results'!$G50)*(TowerDistanceMatrix!O32+'Map and Results'!$G$35+'Map and Results'!$G50))))</f>
        <v>0</v>
      </c>
      <c r="P33" s="26">
        <f ca="1">IF(TowerDistanceMatrix!P32&lt;=ABS('Map and Results'!$G$36-'Map and Results'!$G50),MIN('Map and Results'!$H$36,'Map and Results'!$H50),IF(TowerDistanceMatrix!P32&gt;=('Map and Results'!$G50+'Map and Results'!$G$36),0,'Map and Results'!$G$36^2*ACOS((TowerDistanceMatrix!P32^2+'Map and Results'!$G$36^2-'Map and Results'!$G50^2)/(2*TowerDistanceMatrix!P32*'Map and Results'!$G$36))+'Map and Results'!$G50^2*ACOS((TowerDistanceMatrix!P32^2-'Map and Results'!$G$36^2+'Map and Results'!$G50^2)/(2*TowerDistanceMatrix!P32*'Map and Results'!$G50))-0.5*SQRT((-TowerDistanceMatrix!P32+'Map and Results'!$G$36+'Map and Results'!$G50)*(TowerDistanceMatrix!P32+'Map and Results'!$G$36-'Map and Results'!$G50)*(TowerDistanceMatrix!P32-'Map and Results'!$G$36+'Map and Results'!$G50)*(TowerDistanceMatrix!P32+'Map and Results'!$G$36+'Map and Results'!$G50))))</f>
        <v>0</v>
      </c>
      <c r="Q33" s="26">
        <f ca="1">IF(TowerDistanceMatrix!Q32&lt;=ABS('Map and Results'!$G$37-'Map and Results'!$G50),MIN('Map and Results'!$H$37,'Map and Results'!$H50),IF(TowerDistanceMatrix!Q32&gt;=('Map and Results'!$G50+'Map and Results'!$G$37),0,'Map and Results'!$G$37^2*ACOS((TowerDistanceMatrix!Q32^2+'Map and Results'!$G$37^2-'Map and Results'!$G50^2)/(2*TowerDistanceMatrix!Q32*'Map and Results'!$G$37))+'Map and Results'!$G50^2*ACOS((TowerDistanceMatrix!Q32^2-'Map and Results'!$G$37^2+'Map and Results'!$G50^2)/(2*TowerDistanceMatrix!Q32*'Map and Results'!$G50))-0.5*SQRT((-TowerDistanceMatrix!Q32+'Map and Results'!$G$37+'Map and Results'!$G50)*(TowerDistanceMatrix!Q32+'Map and Results'!$G$37-'Map and Results'!$G50)*(TowerDistanceMatrix!Q32-'Map and Results'!$G$37+'Map and Results'!$G50)*(TowerDistanceMatrix!Q32+'Map and Results'!$G$37+'Map and Results'!$G50))))</f>
        <v>0</v>
      </c>
      <c r="R33" s="26">
        <f ca="1">IF(TowerDistanceMatrix!R32&lt;=ABS('Map and Results'!$G$38-'Map and Results'!$G50),MIN('Map and Results'!$H$38,'Map and Results'!$H50),IF(TowerDistanceMatrix!R32&gt;=('Map and Results'!$G50+'Map and Results'!$G$38),0,'Map and Results'!$G$38^2*ACOS((TowerDistanceMatrix!R32^2+'Map and Results'!$G$38^2-'Map and Results'!$G50^2)/(2*TowerDistanceMatrix!R32*'Map and Results'!$G$38))+'Map and Results'!$G50^2*ACOS((TowerDistanceMatrix!R32^2-'Map and Results'!$G$38^2+'Map and Results'!$G50^2)/(2*TowerDistanceMatrix!R32*'Map and Results'!$G50))-0.5*SQRT((-TowerDistanceMatrix!R32+'Map and Results'!$G$38+'Map and Results'!$G50)*(TowerDistanceMatrix!R32+'Map and Results'!$G$38-'Map and Results'!$G50)*(TowerDistanceMatrix!R32-'Map and Results'!$G$38+'Map and Results'!$G50)*(TowerDistanceMatrix!R32+'Map and Results'!$G$38+'Map and Results'!$G50))))</f>
        <v>0</v>
      </c>
      <c r="S33" s="26">
        <f ca="1">IF(TowerDistanceMatrix!S32&lt;=ABS('Map and Results'!$G$39-'Map and Results'!$G50),MIN('Map and Results'!$H$39,'Map and Results'!$H50),IF(TowerDistanceMatrix!S32&gt;=('Map and Results'!$G50+'Map and Results'!$G$39),0,'Map and Results'!$G$39^2*ACOS((TowerDistanceMatrix!S32^2+'Map and Results'!$G$39^2-'Map and Results'!$G50^2)/(2*TowerDistanceMatrix!S32*'Map and Results'!$G$39))+'Map and Results'!$G50^2*ACOS((TowerDistanceMatrix!S32^2-'Map and Results'!$G$39^2+'Map and Results'!$G50^2)/(2*TowerDistanceMatrix!S32*'Map and Results'!$G50))-0.5*SQRT((-TowerDistanceMatrix!S32+'Map and Results'!$G$39+'Map and Results'!$G50)*(TowerDistanceMatrix!S32+'Map and Results'!$G$39-'Map and Results'!$G50)*(TowerDistanceMatrix!S32-'Map and Results'!$G$39+'Map and Results'!$G50)*(TowerDistanceMatrix!S32+'Map and Results'!$G$39+'Map and Results'!$G50))))</f>
        <v>0</v>
      </c>
      <c r="T33" s="26">
        <f ca="1">IF(TowerDistanceMatrix!T32&lt;=ABS('Map and Results'!$G$40-'Map and Results'!$G50),MIN('Map and Results'!$H$40,'Map and Results'!$H50),IF(TowerDistanceMatrix!T32&gt;=('Map and Results'!$G50+'Map and Results'!$G$40),0,'Map and Results'!$G$40^2*ACOS((TowerDistanceMatrix!T32^2+'Map and Results'!$G$40^2-'Map and Results'!$G50^2)/(2*TowerDistanceMatrix!T32*'Map and Results'!$G$40))+'Map and Results'!$G50^2*ACOS((TowerDistanceMatrix!T32^2-'Map and Results'!$G$40^2+'Map and Results'!$G50^2)/(2*TowerDistanceMatrix!T32*'Map and Results'!$G50))-0.5*SQRT((-TowerDistanceMatrix!T32+'Map and Results'!$G$40+'Map and Results'!$G50)*(TowerDistanceMatrix!T32+'Map and Results'!$G$40-'Map and Results'!$G50)*(TowerDistanceMatrix!T32-'Map and Results'!$G$40+'Map and Results'!$G50)*(TowerDistanceMatrix!T32+'Map and Results'!$G$40+'Map and Results'!$G50))))</f>
        <v>0</v>
      </c>
      <c r="U33" s="26">
        <f ca="1">IF(TowerDistanceMatrix!U32&lt;=ABS('Map and Results'!$G$41-'Map and Results'!$G50),MIN('Map and Results'!$H$41,'Map and Results'!$H50),IF(TowerDistanceMatrix!U32&gt;=('Map and Results'!$G50+'Map and Results'!$G$41),0,'Map and Results'!$G$41^2*ACOS((TowerDistanceMatrix!U32^2+'Map and Results'!$G$41^2-'Map and Results'!$G50^2)/(2*TowerDistanceMatrix!U32*'Map and Results'!$G$41))+'Map and Results'!$G50^2*ACOS((TowerDistanceMatrix!U32^2-'Map and Results'!$G$41^2+'Map and Results'!$G50^2)/(2*TowerDistanceMatrix!U32*'Map and Results'!$G50))-0.5*SQRT((-TowerDistanceMatrix!U32+'Map and Results'!$G$41+'Map and Results'!$G50)*(TowerDistanceMatrix!U32+'Map and Results'!$G$41-'Map and Results'!$G50)*(TowerDistanceMatrix!U32-'Map and Results'!$G$41+'Map and Results'!$G50)*(TowerDistanceMatrix!U32+'Map and Results'!$G$41+'Map and Results'!$G50))))</f>
        <v>0</v>
      </c>
      <c r="V33" s="26">
        <f ca="1">IF(TowerDistanceMatrix!V32&lt;=ABS('Map and Results'!$G$42-'Map and Results'!$G50),MIN('Map and Results'!$H$42,'Map and Results'!$H50),IF(TowerDistanceMatrix!V32&gt;=('Map and Results'!$G50+'Map and Results'!$G$42),0,'Map and Results'!$G$42^2*ACOS((TowerDistanceMatrix!V32^2+'Map and Results'!$G$42^2-'Map and Results'!$G50^2)/(2*TowerDistanceMatrix!V32*'Map and Results'!$G$42))+'Map and Results'!$G50^2*ACOS((TowerDistanceMatrix!V32^2-'Map and Results'!$G$42^2+'Map and Results'!$G50^2)/(2*TowerDistanceMatrix!V32*'Map and Results'!$G50))-0.5*SQRT((-TowerDistanceMatrix!V32+'Map and Results'!$G$42+'Map and Results'!$G50)*(TowerDistanceMatrix!V32+'Map and Results'!$G$42-'Map and Results'!$G50)*(TowerDistanceMatrix!V32-'Map and Results'!$G$42+'Map and Results'!$G50)*(TowerDistanceMatrix!V32+'Map and Results'!$G$42+'Map and Results'!$G50))))</f>
        <v>0</v>
      </c>
      <c r="W33" s="26">
        <f ca="1">IF(TowerDistanceMatrix!W32&lt;=ABS('Map and Results'!$G$43-'Map and Results'!$G50),MIN('Map and Results'!$H$43,'Map and Results'!$H50),IF(TowerDistanceMatrix!W32&gt;=('Map and Results'!$G50+'Map and Results'!$G$43),0,'Map and Results'!$G$43^2*ACOS((TowerDistanceMatrix!W32^2+'Map and Results'!$G$43^2-'Map and Results'!$G50^2)/(2*TowerDistanceMatrix!W32*'Map and Results'!$G$43))+'Map and Results'!$G50^2*ACOS((TowerDistanceMatrix!W32^2-'Map and Results'!$G$43^2+'Map and Results'!$G50^2)/(2*TowerDistanceMatrix!W32*'Map and Results'!$G50))-0.5*SQRT((-TowerDistanceMatrix!W32+'Map and Results'!$G$43+'Map and Results'!$G50)*(TowerDistanceMatrix!W32+'Map and Results'!$G$43-'Map and Results'!$G50)*(TowerDistanceMatrix!W32-'Map and Results'!$G$43+'Map and Results'!$G50)*(TowerDistanceMatrix!W32+'Map and Results'!$G$43+'Map and Results'!$G50))))</f>
        <v>0</v>
      </c>
      <c r="X33" s="26">
        <f ca="1">IF(TowerDistanceMatrix!X32&lt;=ABS('Map and Results'!$G$44-'Map and Results'!$G50),MIN('Map and Results'!$H$44,'Map and Results'!$H50),IF(TowerDistanceMatrix!X32&gt;=('Map and Results'!$G50+'Map and Results'!$G$44),0,'Map and Results'!$G$44^2*ACOS((TowerDistanceMatrix!X32^2+'Map and Results'!$G$44^2-'Map and Results'!$G50^2)/(2*TowerDistanceMatrix!X32*'Map and Results'!$G$44))+'Map and Results'!$G50^2*ACOS((TowerDistanceMatrix!X32^2-'Map and Results'!$G$44^2+'Map and Results'!$G50^2)/(2*TowerDistanceMatrix!X32*'Map and Results'!$G50))-0.5*SQRT((-TowerDistanceMatrix!X32+'Map and Results'!$G$44+'Map and Results'!$G50)*(TowerDistanceMatrix!X32+'Map and Results'!$G$44-'Map and Results'!$G50)*(TowerDistanceMatrix!X32-'Map and Results'!$G$44+'Map and Results'!$G50)*(TowerDistanceMatrix!X32+'Map and Results'!$G$44+'Map and Results'!$G50))))</f>
        <v>0</v>
      </c>
      <c r="Y33" s="26">
        <f ca="1">IF(TowerDistanceMatrix!Y32&lt;=ABS('Map and Results'!$G$45-'Map and Results'!$G50),MIN('Map and Results'!$H$45,'Map and Results'!$H50),IF(TowerDistanceMatrix!Y32&gt;=('Map and Results'!$G50+'Map and Results'!$G$45),0,'Map and Results'!$G$45^2*ACOS((TowerDistanceMatrix!Y32^2+'Map and Results'!$G$45^2-'Map and Results'!$G50^2)/(2*TowerDistanceMatrix!Y32*'Map and Results'!$G$45))+'Map and Results'!$G50^2*ACOS((TowerDistanceMatrix!Y32^2-'Map and Results'!$G$45^2+'Map and Results'!$G50^2)/(2*TowerDistanceMatrix!Y32*'Map and Results'!$G50))-0.5*SQRT((-TowerDistanceMatrix!Y32+'Map and Results'!$G$45+'Map and Results'!$G50)*(TowerDistanceMatrix!Y32+'Map and Results'!$G$45-'Map and Results'!$G50)*(TowerDistanceMatrix!Y32-'Map and Results'!$G$45+'Map and Results'!$G50)*(TowerDistanceMatrix!Y32+'Map and Results'!$G$45+'Map and Results'!$G50))))</f>
        <v>0</v>
      </c>
      <c r="Z33" s="26">
        <f ca="1">IF(TowerDistanceMatrix!Z32&lt;=ABS('Map and Results'!$G$46-'Map and Results'!$G50),MIN('Map and Results'!$H$46,'Map and Results'!$H50),IF(TowerDistanceMatrix!Z32&gt;=('Map and Results'!$G50+'Map and Results'!$G$46),0,'Map and Results'!$G$46^2*ACOS((TowerDistanceMatrix!Z32^2+'Map and Results'!$G$46^2-'Map and Results'!$G50^2)/(2*TowerDistanceMatrix!Z32*'Map and Results'!$G$46))+'Map and Results'!$G50^2*ACOS((TowerDistanceMatrix!Z32^2-'Map and Results'!$G$46^2+'Map and Results'!$G50^2)/(2*TowerDistanceMatrix!Z32*'Map and Results'!$G50))-0.5*SQRT((-TowerDistanceMatrix!Z32+'Map and Results'!$G$46+'Map and Results'!$G50)*(TowerDistanceMatrix!Z32+'Map and Results'!$G$46-'Map and Results'!$G50)*(TowerDistanceMatrix!Z32-'Map and Results'!$G$46+'Map and Results'!$G50)*(TowerDistanceMatrix!Z32+'Map and Results'!$G$46+'Map and Results'!$G50))))</f>
        <v>0</v>
      </c>
      <c r="AA33" s="26">
        <f ca="1">IF(TowerDistanceMatrix!AA32&lt;=ABS('Map and Results'!$G$47-'Map and Results'!$G50),MIN('Map and Results'!$H$47,'Map and Results'!$H50),IF(TowerDistanceMatrix!AA32&gt;=('Map and Results'!$G50+'Map and Results'!$G$47),0,'Map and Results'!$G$47^2*ACOS((TowerDistanceMatrix!AA32^2+'Map and Results'!$G$47^2-'Map and Results'!$G50^2)/(2*TowerDistanceMatrix!AA32*'Map and Results'!$G$47))+'Map and Results'!$G50^2*ACOS((TowerDistanceMatrix!AA32^2-'Map and Results'!$G$47^2+'Map and Results'!$G50^2)/(2*TowerDistanceMatrix!AA32*'Map and Results'!$G50))-0.5*SQRT((-TowerDistanceMatrix!AA32+'Map and Results'!$G$47+'Map and Results'!$G50)*(TowerDistanceMatrix!AA32+'Map and Results'!$G$47-'Map and Results'!$G50)*(TowerDistanceMatrix!AA32-'Map and Results'!$G$47+'Map and Results'!$G50)*(TowerDistanceMatrix!AA32+'Map and Results'!$G$47+'Map and Results'!$G50))))</f>
        <v>0</v>
      </c>
      <c r="AB33" s="26">
        <f ca="1">IF(TowerDistanceMatrix!AB32&lt;=ABS('Map and Results'!$G$48-'Map and Results'!$G50),MIN('Map and Results'!$H$48,'Map and Results'!$H50),IF(TowerDistanceMatrix!AB32&gt;=('Map and Results'!$G50+'Map and Results'!$G$48),0,'Map and Results'!$G$48^2*ACOS((TowerDistanceMatrix!AB32^2+'Map and Results'!$G$48^2-'Map and Results'!$G50^2)/(2*TowerDistanceMatrix!AB32*'Map and Results'!$G$48))+'Map and Results'!$G50^2*ACOS((TowerDistanceMatrix!AB32^2-'Map and Results'!$G$48^2+'Map and Results'!$G50^2)/(2*TowerDistanceMatrix!AB32*'Map and Results'!$G50))-0.5*SQRT((-TowerDistanceMatrix!AB32+'Map and Results'!$G$48+'Map and Results'!$G50)*(TowerDistanceMatrix!AB32+'Map and Results'!$G$48-'Map and Results'!$G50)*(TowerDistanceMatrix!AB32-'Map and Results'!$G$48+'Map and Results'!$G50)*(TowerDistanceMatrix!AB32+'Map and Results'!$G$48+'Map and Results'!$G50))))</f>
        <v>0</v>
      </c>
      <c r="AC33" s="26">
        <f ca="1">IF(TowerDistanceMatrix!AC32&lt;=ABS('Map and Results'!$G$49-'Map and Results'!$G50),MIN('Map and Results'!$H$49,'Map and Results'!$H50),IF(TowerDistanceMatrix!AC32&gt;=('Map and Results'!$G50+'Map and Results'!$G$49),0,'Map and Results'!$G$49^2*ACOS((TowerDistanceMatrix!AC32^2+'Map and Results'!$G$49^2-'Map and Results'!$G50^2)/(2*TowerDistanceMatrix!AC32*'Map and Results'!$G$49))+'Map and Results'!$G50^2*ACOS((TowerDistanceMatrix!AC32^2-'Map and Results'!$G$49^2+'Map and Results'!$G50^2)/(2*TowerDistanceMatrix!AC32*'Map and Results'!$G50))-0.5*SQRT((-TowerDistanceMatrix!AC32+'Map and Results'!$G$49+'Map and Results'!$G50)*(TowerDistanceMatrix!AC32+'Map and Results'!$G$49-'Map and Results'!$G50)*(TowerDistanceMatrix!AC32-'Map and Results'!$G$49+'Map and Results'!$G50)*(TowerDistanceMatrix!AC32+'Map and Results'!$G$49+'Map and Results'!$G50))))</f>
        <v>0</v>
      </c>
      <c r="AD33" s="26">
        <f ca="1">IF(TowerDistanceMatrix!AD32&lt;=ABS('Map and Results'!$G$50-'Map and Results'!$G50),MIN('Map and Results'!$H$50,'Map and Results'!$H50),IF(TowerDistanceMatrix!AD32&gt;=('Map and Results'!$G50+'Map and Results'!$G$50),0,'Map and Results'!$G$50^2*ACOS((TowerDistanceMatrix!AD32^2+'Map and Results'!$G$50^2-'Map and Results'!$G50^2)/(2*TowerDistanceMatrix!AD32*'Map and Results'!$G$50))+'Map and Results'!$G50^2*ACOS((TowerDistanceMatrix!AD32^2-'Map and Results'!$G$50^2+'Map and Results'!$G50^2)/(2*TowerDistanceMatrix!AD32*'Map and Results'!$G50))-0.5*SQRT((-TowerDistanceMatrix!AD32+'Map and Results'!$G$50+'Map and Results'!$G50)*(TowerDistanceMatrix!AD32+'Map and Results'!$G$50-'Map and Results'!$G50)*(TowerDistanceMatrix!AD32-'Map and Results'!$G$50+'Map and Results'!$G50)*(TowerDistanceMatrix!AD32+'Map and Results'!$G$50+'Map and Results'!$G50))))</f>
        <v>0</v>
      </c>
      <c r="AE33" s="26">
        <f ca="1">IF(TowerDistanceMatrix!AE32&lt;=ABS('Map and Results'!$G$51-'Map and Results'!$G50),MIN('Map and Results'!$H$51,'Map and Results'!$H50),IF(TowerDistanceMatrix!AE32&gt;=('Map and Results'!$G50+'Map and Results'!$G$51),0,'Map and Results'!$G$51^2*ACOS((TowerDistanceMatrix!AE32^2+'Map and Results'!$G$51^2-'Map and Results'!$G50^2)/(2*TowerDistanceMatrix!AE32*'Map and Results'!$G$51))+'Map and Results'!$G50^2*ACOS((TowerDistanceMatrix!AE32^2-'Map and Results'!$G$51^2+'Map and Results'!$G50^2)/(2*TowerDistanceMatrix!AE32*'Map and Results'!$G50))-0.5*SQRT((-TowerDistanceMatrix!AE32+'Map and Results'!$G$51+'Map and Results'!$G50)*(TowerDistanceMatrix!AE32+'Map and Results'!$G$51-'Map and Results'!$G50)*(TowerDistanceMatrix!AE32-'Map and Results'!$G$51+'Map and Results'!$G50)*(TowerDistanceMatrix!AE32+'Map and Results'!$G$51+'Map and Results'!$G50))))</f>
        <v>0</v>
      </c>
      <c r="AF33" s="26">
        <f ca="1">IF(TowerDistanceMatrix!AF32&lt;=ABS('Map and Results'!$G$52-'Map and Results'!$G50),MIN('Map and Results'!$H$52,'Map and Results'!$H50),IF(TowerDistanceMatrix!AF32&gt;=('Map and Results'!$G50+'Map and Results'!$G$52),0,'Map and Results'!$G$52^2*ACOS((TowerDistanceMatrix!AF32^2+'Map and Results'!$G$52^2-'Map and Results'!$G50^2)/(2*TowerDistanceMatrix!AF32*'Map and Results'!$G$52))+'Map and Results'!$G50^2*ACOS((TowerDistanceMatrix!AF32^2-'Map and Results'!$G$52^2+'Map and Results'!$G50^2)/(2*TowerDistanceMatrix!AF32*'Map and Results'!$G50))-0.5*SQRT((-TowerDistanceMatrix!AF32+'Map and Results'!$G$52+'Map and Results'!$G50)*(TowerDistanceMatrix!AF32+'Map and Results'!$G$52-'Map and Results'!$G50)*(TowerDistanceMatrix!AF32-'Map and Results'!$G$52+'Map and Results'!$G50)*(TowerDistanceMatrix!AF32+'Map and Results'!$G$52+'Map and Results'!$G50))))</f>
        <v>0</v>
      </c>
      <c r="AG33" s="26">
        <f ca="1">IF(TowerDistanceMatrix!AG32&lt;=ABS('Map and Results'!$G$53-'Map and Results'!$G50),MIN('Map and Results'!$H$53,'Map and Results'!$H50),IF(TowerDistanceMatrix!AG32&gt;=('Map and Results'!$G50+'Map and Results'!$G$53),0,'Map and Results'!$G$53^2*ACOS((TowerDistanceMatrix!AG32^2+'Map and Results'!$G$53^2-'Map and Results'!$G50^2)/(2*TowerDistanceMatrix!AG32*'Map and Results'!$G$53))+'Map and Results'!$G50^2*ACOS((TowerDistanceMatrix!AG32^2-'Map and Results'!$G$53^2+'Map and Results'!$G50^2)/(2*TowerDistanceMatrix!AG32*'Map and Results'!$G50))-0.5*SQRT((-TowerDistanceMatrix!AG32+'Map and Results'!$G$53+'Map and Results'!$G50)*(TowerDistanceMatrix!AG32+'Map and Results'!$G$53-'Map and Results'!$G50)*(TowerDistanceMatrix!AG32-'Map and Results'!$G$53+'Map and Results'!$G50)*(TowerDistanceMatrix!AG32+'Map and Results'!$G$53+'Map and Results'!$G50))))</f>
        <v>0</v>
      </c>
      <c r="AH33" s="26">
        <f ca="1">IF(TowerDistanceMatrix!AH32&lt;=ABS('Map and Results'!$G$54-'Map and Results'!$G50),MIN('Map and Results'!$H$54,'Map and Results'!$H50),IF(TowerDistanceMatrix!AH32&gt;=('Map and Results'!$G50+'Map and Results'!$G$54),0,'Map and Results'!$G$54^2*ACOS((TowerDistanceMatrix!AH32^2+'Map and Results'!$G$54^2-'Map and Results'!$G50^2)/(2*TowerDistanceMatrix!AH32*'Map and Results'!$G$54))+'Map and Results'!$G50^2*ACOS((TowerDistanceMatrix!AH32^2-'Map and Results'!$G$54^2+'Map and Results'!$G50^2)/(2*TowerDistanceMatrix!AH32*'Map and Results'!$G50))-0.5*SQRT((-TowerDistanceMatrix!AH32+'Map and Results'!$G$54+'Map and Results'!$G50)*(TowerDistanceMatrix!AH32+'Map and Results'!$G$54-'Map and Results'!$G50)*(TowerDistanceMatrix!AH32-'Map and Results'!$G$54+'Map and Results'!$G50)*(TowerDistanceMatrix!AH32+'Map and Results'!$G$54+'Map and Results'!$G50))))</f>
        <v>0</v>
      </c>
      <c r="AI33" s="26">
        <f ca="1">IF(TowerDistanceMatrix!AI32&lt;=ABS('Map and Results'!$G$55-'Map and Results'!$G50),MIN('Map and Results'!$H$55,'Map and Results'!$H50),IF(TowerDistanceMatrix!AI32&gt;=('Map and Results'!$G50+'Map and Results'!$G$55),0,'Map and Results'!$G$55^2*ACOS((TowerDistanceMatrix!AI32^2+'Map and Results'!$G$55^2-'Map and Results'!$G50^2)/(2*TowerDistanceMatrix!AI32*'Map and Results'!$G$55))+'Map and Results'!$G50^2*ACOS((TowerDistanceMatrix!AI32^2-'Map and Results'!$G$55^2+'Map and Results'!$G50^2)/(2*TowerDistanceMatrix!AI32*'Map and Results'!$G50))-0.5*SQRT((-TowerDistanceMatrix!AI32+'Map and Results'!$G$55+'Map and Results'!$G50)*(TowerDistanceMatrix!AI32+'Map and Results'!$G$55-'Map and Results'!$G50)*(TowerDistanceMatrix!AI32-'Map and Results'!$G$55+'Map and Results'!$G50)*(TowerDistanceMatrix!AI32+'Map and Results'!$G$55+'Map and Results'!$G50))))</f>
        <v>0</v>
      </c>
      <c r="AJ33" s="26">
        <f ca="1">IF(TowerDistanceMatrix!AJ32&lt;=ABS('Map and Results'!$G$56-'Map and Results'!$G50),MIN('Map and Results'!$H$56,'Map and Results'!$H50),IF(TowerDistanceMatrix!AJ32&gt;=('Map and Results'!$G50+'Map and Results'!$G$56),0,'Map and Results'!$G$56^2*ACOS((TowerDistanceMatrix!AJ32^2+'Map and Results'!$G$56^2-'Map and Results'!$G50^2)/(2*TowerDistanceMatrix!AJ32*'Map and Results'!$G$56))+'Map and Results'!$G50^2*ACOS((TowerDistanceMatrix!AJ32^2-'Map and Results'!$G$56^2+'Map and Results'!$G50^2)/(2*TowerDistanceMatrix!AJ32*'Map and Results'!$G50))-0.5*SQRT((-TowerDistanceMatrix!AJ32+'Map and Results'!$G$56+'Map and Results'!$G50)*(TowerDistanceMatrix!AJ32+'Map and Results'!$G$56-'Map and Results'!$G50)*(TowerDistanceMatrix!AJ32-'Map and Results'!$G$56+'Map and Results'!$G50)*(TowerDistanceMatrix!AJ32+'Map and Results'!$G$56+'Map and Results'!$G50))))</f>
        <v>0</v>
      </c>
      <c r="AK33" s="26">
        <f ca="1">IF(TowerDistanceMatrix!AK32&lt;=ABS('Map and Results'!$G$57-'Map and Results'!$G50),MIN('Map and Results'!$H$57,'Map and Results'!$H50),IF(TowerDistanceMatrix!AK32&gt;=('Map and Results'!$G50+'Map and Results'!$G$57),0,'Map and Results'!$G$57^2*ACOS((TowerDistanceMatrix!AK32^2+'Map and Results'!$G$57^2-'Map and Results'!$G50^2)/(2*TowerDistanceMatrix!AK32*'Map and Results'!$G$57))+'Map and Results'!$G50^2*ACOS((TowerDistanceMatrix!AK32^2-'Map and Results'!$G$57^2+'Map and Results'!$G50^2)/(2*TowerDistanceMatrix!AK32*'Map and Results'!$G50))-0.5*SQRT((-TowerDistanceMatrix!AK32+'Map and Results'!$G$57+'Map and Results'!$G50)*(TowerDistanceMatrix!AK32+'Map and Results'!$G$57-'Map and Results'!$G50)*(TowerDistanceMatrix!AK32-'Map and Results'!$G$57+'Map and Results'!$G50)*(TowerDistanceMatrix!AK32+'Map and Results'!$G$57+'Map and Results'!$G50))))</f>
        <v>0</v>
      </c>
      <c r="AL33" s="26">
        <f ca="1">IF(TowerDistanceMatrix!AL32&lt;=ABS('Map and Results'!$G$58-'Map and Results'!$G50),MIN('Map and Results'!$H$58,'Map and Results'!$H50),IF(TowerDistanceMatrix!AL32&gt;=('Map and Results'!$G50+'Map and Results'!$G$58),0,'Map and Results'!$G$58^2*ACOS((TowerDistanceMatrix!AL32^2+'Map and Results'!$G$58^2-'Map and Results'!$G50^2)/(2*TowerDistanceMatrix!AL32*'Map and Results'!$G$58))+'Map and Results'!$G50^2*ACOS((TowerDistanceMatrix!AL32^2-'Map and Results'!$G$58^2+'Map and Results'!$G50^2)/(2*TowerDistanceMatrix!AL32*'Map and Results'!$G50))-0.5*SQRT((-TowerDistanceMatrix!AL32+'Map and Results'!$G$58+'Map and Results'!$G50)*(TowerDistanceMatrix!AL32+'Map and Results'!$G$58-'Map and Results'!$G50)*(TowerDistanceMatrix!AL32-'Map and Results'!$G$58+'Map and Results'!$G50)*(TowerDistanceMatrix!AL32+'Map and Results'!$G$58+'Map and Results'!$G50))))</f>
        <v>0</v>
      </c>
      <c r="AM33" s="26">
        <f ca="1">IF(TowerDistanceMatrix!AM32&lt;=ABS('Map and Results'!$G$59-'Map and Results'!$G50),MIN('Map and Results'!$H$59,'Map and Results'!$H50),IF(TowerDistanceMatrix!AM32&gt;=('Map and Results'!$G50+'Map and Results'!$G$59),0,'Map and Results'!$G$59^2*ACOS((TowerDistanceMatrix!AM32^2+'Map and Results'!$G$59^2-'Map and Results'!$G50^2)/(2*TowerDistanceMatrix!AM32*'Map and Results'!$G$59))+'Map and Results'!$G50^2*ACOS((TowerDistanceMatrix!AM32^2-'Map and Results'!$G$59^2+'Map and Results'!$G50^2)/(2*TowerDistanceMatrix!AM32*'Map and Results'!$G50))-0.5*SQRT((-TowerDistanceMatrix!AM32+'Map and Results'!$G$59+'Map and Results'!$G50)*(TowerDistanceMatrix!AM32+'Map and Results'!$G$59-'Map and Results'!$G50)*(TowerDistanceMatrix!AM32-'Map and Results'!$G$59+'Map and Results'!$G50)*(TowerDistanceMatrix!AM32+'Map and Results'!$G$59+'Map and Results'!$G50))))</f>
        <v>0</v>
      </c>
      <c r="AN33" s="26">
        <f ca="1">IF(TowerDistanceMatrix!AN32&lt;=ABS('Map and Results'!$G$60-'Map and Results'!$G50),MIN('Map and Results'!$H$60,'Map and Results'!$H50),IF(TowerDistanceMatrix!AN32&gt;=('Map and Results'!$G50+'Map and Results'!$G$60),0,'Map and Results'!$G$60^2*ACOS((TowerDistanceMatrix!AN32^2+'Map and Results'!$G$60^2-'Map and Results'!$G50^2)/(2*TowerDistanceMatrix!AN32*'Map and Results'!$G$60))+'Map and Results'!$G50^2*ACOS((TowerDistanceMatrix!AN32^2-'Map and Results'!$G$60^2+'Map and Results'!$G50^2)/(2*TowerDistanceMatrix!AN32*'Map and Results'!$G50))-0.5*SQRT((-TowerDistanceMatrix!AN32+'Map and Results'!$G$60+'Map and Results'!$G50)*(TowerDistanceMatrix!AN32+'Map and Results'!$G$60-'Map and Results'!$G50)*(TowerDistanceMatrix!AN32-'Map and Results'!$G$60+'Map and Results'!$G50)*(TowerDistanceMatrix!AN32+'Map and Results'!$G$60+'Map and Results'!$G50))))</f>
        <v>0</v>
      </c>
      <c r="AO33" s="26">
        <f ca="1">IF(TowerDistanceMatrix!AO32&lt;=ABS('Map and Results'!$G$61-'Map and Results'!$G50),MIN('Map and Results'!$H$61,'Map and Results'!$H50),IF(TowerDistanceMatrix!AO32&gt;=('Map and Results'!$G50+'Map and Results'!$G$61),0,'Map and Results'!$G$61^2*ACOS((TowerDistanceMatrix!AO32^2+'Map and Results'!$G$61^2-'Map and Results'!$G50^2)/(2*TowerDistanceMatrix!AO32*'Map and Results'!$G$61))+'Map and Results'!$G50^2*ACOS((TowerDistanceMatrix!AO32^2-'Map and Results'!$G$61^2+'Map and Results'!$G50^2)/(2*TowerDistanceMatrix!AO32*'Map and Results'!$G50))-0.5*SQRT((-TowerDistanceMatrix!AO32+'Map and Results'!$G$61+'Map and Results'!$G50)*(TowerDistanceMatrix!AO32+'Map and Results'!$G$61-'Map and Results'!$G50)*(TowerDistanceMatrix!AO32-'Map and Results'!$G$61+'Map and Results'!$G50)*(TowerDistanceMatrix!AO32+'Map and Results'!$G$61+'Map and Results'!$G50))))</f>
        <v>0</v>
      </c>
      <c r="AP33" s="26">
        <f ca="1">IF(TowerDistanceMatrix!AP32&lt;=ABS('Map and Results'!$G$62-'Map and Results'!$G50),MIN('Map and Results'!$H$62,'Map and Results'!$H50),IF(TowerDistanceMatrix!AP32&gt;=('Map and Results'!$G50+'Map and Results'!$G$62),0,'Map and Results'!$G$62^2*ACOS((TowerDistanceMatrix!AP32^2+'Map and Results'!$G$62^2-'Map and Results'!$G50^2)/(2*TowerDistanceMatrix!AP32*'Map and Results'!$G$62))+'Map and Results'!$G50^2*ACOS((TowerDistanceMatrix!AP32^2-'Map and Results'!$G$62^2+'Map and Results'!$G50^2)/(2*TowerDistanceMatrix!AP32*'Map and Results'!$G50))-0.5*SQRT((-TowerDistanceMatrix!AP32+'Map and Results'!$G$62+'Map and Results'!$G50)*(TowerDistanceMatrix!AP32+'Map and Results'!$G$62-'Map and Results'!$G50)*(TowerDistanceMatrix!AP32-'Map and Results'!$G$62+'Map and Results'!$G50)*(TowerDistanceMatrix!AP32+'Map and Results'!$G$62+'Map and Results'!$G50))))</f>
        <v>0</v>
      </c>
      <c r="AQ33" s="26">
        <f ca="1">IF(TowerDistanceMatrix!AQ32&lt;=ABS('Map and Results'!$G$63-'Map and Results'!$G50),MIN('Map and Results'!$H$63,'Map and Results'!$H50),IF(TowerDistanceMatrix!AQ32&gt;=('Map and Results'!$G50+'Map and Results'!$G$63),0,'Map and Results'!$G$63^2*ACOS((TowerDistanceMatrix!AQ32^2+'Map and Results'!$G$63^2-'Map and Results'!$G50^2)/(2*TowerDistanceMatrix!AQ32*'Map and Results'!$G$63))+'Map and Results'!$G50^2*ACOS((TowerDistanceMatrix!AQ32^2-'Map and Results'!$G$63^2+'Map and Results'!$G50^2)/(2*TowerDistanceMatrix!AQ32*'Map and Results'!$G50))-0.5*SQRT((-TowerDistanceMatrix!AQ32+'Map and Results'!$G$63+'Map and Results'!$G50)*(TowerDistanceMatrix!AQ32+'Map and Results'!$G$63-'Map and Results'!$G50)*(TowerDistanceMatrix!AQ32-'Map and Results'!$G$63+'Map and Results'!$G50)*(TowerDistanceMatrix!AQ32+'Map and Results'!$G$63+'Map and Results'!$G50))))</f>
        <v>0</v>
      </c>
      <c r="AR33" s="26">
        <f ca="1">IF(TowerDistanceMatrix!AR32&lt;=ABS('Map and Results'!$G$64-'Map and Results'!$G50),MIN('Map and Results'!$H$64,'Map and Results'!$H50),IF(TowerDistanceMatrix!AR32&gt;=('Map and Results'!$G50+'Map and Results'!$G$64),0,'Map and Results'!$G$64^2*ACOS((TowerDistanceMatrix!AR32^2+'Map and Results'!$G$64^2-'Map and Results'!$G50^2)/(2*TowerDistanceMatrix!AR32*'Map and Results'!$G$64))+'Map and Results'!$G50^2*ACOS((TowerDistanceMatrix!AR32^2-'Map and Results'!$G$64^2+'Map and Results'!$G50^2)/(2*TowerDistanceMatrix!AR32*'Map and Results'!$G50))-0.5*SQRT((-TowerDistanceMatrix!AR32+'Map and Results'!$G$64+'Map and Results'!$G50)*(TowerDistanceMatrix!AR32+'Map and Results'!$G$64-'Map and Results'!$G50)*(TowerDistanceMatrix!AR32-'Map and Results'!$G$64+'Map and Results'!$G50)*(TowerDistanceMatrix!AR32+'Map and Results'!$G$64+'Map and Results'!$G50))))</f>
        <v>0</v>
      </c>
      <c r="AS33" s="26">
        <f ca="1">IF(TowerDistanceMatrix!AS32&lt;=ABS('Map and Results'!$G$65-'Map and Results'!$G50),MIN('Map and Results'!$H$65,'Map and Results'!$H50),IF(TowerDistanceMatrix!AS32&gt;=('Map and Results'!$G50+'Map and Results'!$G$65),0,'Map and Results'!$G$65^2*ACOS((TowerDistanceMatrix!AS32^2+'Map and Results'!$G$65^2-'Map and Results'!$G50^2)/(2*TowerDistanceMatrix!AS32*'Map and Results'!$G$65))+'Map and Results'!$G50^2*ACOS((TowerDistanceMatrix!AS32^2-'Map and Results'!$G$65^2+'Map and Results'!$G50^2)/(2*TowerDistanceMatrix!AS32*'Map and Results'!$G50))-0.5*SQRT((-TowerDistanceMatrix!AS32+'Map and Results'!$G$65+'Map and Results'!$G50)*(TowerDistanceMatrix!AS32+'Map and Results'!$G$65-'Map and Results'!$G50)*(TowerDistanceMatrix!AS32-'Map and Results'!$G$65+'Map and Results'!$G50)*(TowerDistanceMatrix!AS32+'Map and Results'!$G$65+'Map and Results'!$G50))))</f>
        <v>0</v>
      </c>
      <c r="AT33" s="26">
        <f ca="1">IF(TowerDistanceMatrix!AT32&lt;=ABS('Map and Results'!$G$66-'Map and Results'!$G50),MIN('Map and Results'!$H$66,'Map and Results'!$H50),IF(TowerDistanceMatrix!AT32&gt;=('Map and Results'!$G50+'Map and Results'!$G$66),0,'Map and Results'!$G$66^2*ACOS((TowerDistanceMatrix!AT32^2+'Map and Results'!$G$66^2-'Map and Results'!$G50^2)/(2*TowerDistanceMatrix!AT32*'Map and Results'!$G$66))+'Map and Results'!$G50^2*ACOS((TowerDistanceMatrix!AT32^2-'Map and Results'!$G$66^2+'Map and Results'!$G50^2)/(2*TowerDistanceMatrix!AT32*'Map and Results'!$G50))-0.5*SQRT((-TowerDistanceMatrix!AT32+'Map and Results'!$G$66+'Map and Results'!$G50)*(TowerDistanceMatrix!AT32+'Map and Results'!$G$66-'Map and Results'!$G50)*(TowerDistanceMatrix!AT32-'Map and Results'!$G$66+'Map and Results'!$G50)*(TowerDistanceMatrix!AT32+'Map and Results'!$G$66+'Map and Results'!$G50))))</f>
        <v>0</v>
      </c>
      <c r="AU33" s="26">
        <f ca="1">IF(TowerDistanceMatrix!AU32&lt;=ABS('Map and Results'!$G$67-'Map and Results'!$G50),MIN('Map and Results'!$H$67,'Map and Results'!$H50),IF(TowerDistanceMatrix!AU32&gt;=('Map and Results'!$G50+'Map and Results'!$G$67),0,'Map and Results'!$G$67^2*ACOS((TowerDistanceMatrix!AU32^2+'Map and Results'!$G$67^2-'Map and Results'!$G50^2)/(2*TowerDistanceMatrix!AU32*'Map and Results'!$G$67))+'Map and Results'!$G50^2*ACOS((TowerDistanceMatrix!AU32^2-'Map and Results'!$G$67^2+'Map and Results'!$G50^2)/(2*TowerDistanceMatrix!AU32*'Map and Results'!$G50))-0.5*SQRT((-TowerDistanceMatrix!AU32+'Map and Results'!$G$67+'Map and Results'!$G50)*(TowerDistanceMatrix!AU32+'Map and Results'!$G$67-'Map and Results'!$G50)*(TowerDistanceMatrix!AU32-'Map and Results'!$G$67+'Map and Results'!$G50)*(TowerDistanceMatrix!AU32+'Map and Results'!$G$67+'Map and Results'!$G50))))</f>
        <v>0</v>
      </c>
      <c r="AV33" s="26">
        <f ca="1">IF(TowerDistanceMatrix!AV32&lt;=ABS('Map and Results'!$G$68-'Map and Results'!$G50),MIN('Map and Results'!$H$68,'Map and Results'!$H50),IF(TowerDistanceMatrix!AV32&gt;=('Map and Results'!$G50+'Map and Results'!$G$68),0,'Map and Results'!$G$68^2*ACOS((TowerDistanceMatrix!AV32^2+'Map and Results'!$G$68^2-'Map and Results'!$G50^2)/(2*TowerDistanceMatrix!AV32*'Map and Results'!$G$68))+'Map and Results'!$G50^2*ACOS((TowerDistanceMatrix!AV32^2-'Map and Results'!$G$68^2+'Map and Results'!$G50^2)/(2*TowerDistanceMatrix!AV32*'Map and Results'!$G50))-0.5*SQRT((-TowerDistanceMatrix!AV32+'Map and Results'!$G$68+'Map and Results'!$G50)*(TowerDistanceMatrix!AV32+'Map and Results'!$G$68-'Map and Results'!$G50)*(TowerDistanceMatrix!AV32-'Map and Results'!$G$68+'Map and Results'!$G50)*(TowerDistanceMatrix!AV32+'Map and Results'!$G$68+'Map and Results'!$G50))))</f>
        <v>0</v>
      </c>
      <c r="AW33" s="26">
        <f ca="1">IF(TowerDistanceMatrix!AW32&lt;=ABS('Map and Results'!$G$69-'Map and Results'!$G50),MIN('Map and Results'!$H$69,'Map and Results'!$H50),IF(TowerDistanceMatrix!AW32&gt;=('Map and Results'!$G50+'Map and Results'!$G$69),0,'Map and Results'!$G$69^2*ACOS((TowerDistanceMatrix!AW32^2+'Map and Results'!$G$69^2-'Map and Results'!$G50^2)/(2*TowerDistanceMatrix!AW32*'Map and Results'!$G$69))+'Map and Results'!$G50^2*ACOS((TowerDistanceMatrix!AW32^2-'Map and Results'!$G$69^2+'Map and Results'!$G50^2)/(2*TowerDistanceMatrix!AW32*'Map and Results'!$G50))-0.5*SQRT((-TowerDistanceMatrix!AW32+'Map and Results'!$G$69+'Map and Results'!$G50)*(TowerDistanceMatrix!AW32+'Map and Results'!$G$69-'Map and Results'!$G50)*(TowerDistanceMatrix!AW32-'Map and Results'!$G$69+'Map and Results'!$G50)*(TowerDistanceMatrix!AW32+'Map and Results'!$G$69+'Map and Results'!$G50))))</f>
        <v>0</v>
      </c>
      <c r="AX33" s="26">
        <f ca="1">IF(TowerDistanceMatrix!AX32&lt;=ABS('Map and Results'!$G$70-'Map and Results'!$G50),MIN('Map and Results'!$H$70,'Map and Results'!$H50),IF(TowerDistanceMatrix!AX32&gt;=('Map and Results'!$G50+'Map and Results'!$G$70),0,'Map and Results'!$G$70^2*ACOS((TowerDistanceMatrix!AX32^2+'Map and Results'!$G$70^2-'Map and Results'!$G50^2)/(2*TowerDistanceMatrix!AX32*'Map and Results'!$G$70))+'Map and Results'!$G50^2*ACOS((TowerDistanceMatrix!AX32^2-'Map and Results'!$G$70^2+'Map and Results'!$G50^2)/(2*TowerDistanceMatrix!AX32*'Map and Results'!$G50))-0.5*SQRT((-TowerDistanceMatrix!AX32+'Map and Results'!$G$70+'Map and Results'!$G50)*(TowerDistanceMatrix!AX32+'Map and Results'!$G$70-'Map and Results'!$G50)*(TowerDistanceMatrix!AX32-'Map and Results'!$G$70+'Map and Results'!$G50)*(TowerDistanceMatrix!AX32+'Map and Results'!$G$70+'Map and Results'!$G50))))</f>
        <v>0</v>
      </c>
      <c r="AY33" s="26">
        <f ca="1">IF(TowerDistanceMatrix!AY32&lt;=ABS('Map and Results'!$G$71-'Map and Results'!$G50),MIN('Map and Results'!$H$71,'Map and Results'!$H50),IF(TowerDistanceMatrix!AY32&gt;=('Map and Results'!$G50+'Map and Results'!$G$71),0,'Map and Results'!$G$71^2*ACOS((TowerDistanceMatrix!AY32^2+'Map and Results'!$G$71^2-'Map and Results'!$G50^2)/(2*TowerDistanceMatrix!AY32*'Map and Results'!$G$71))+'Map and Results'!$G50^2*ACOS((TowerDistanceMatrix!AY32^2-'Map and Results'!$G$71^2+'Map and Results'!$G50^2)/(2*TowerDistanceMatrix!AY32*'Map and Results'!$G50))-0.5*SQRT((-TowerDistanceMatrix!AY32+'Map and Results'!$G$71+'Map and Results'!$G50)*(TowerDistanceMatrix!AY32+'Map and Results'!$G$71-'Map and Results'!$G50)*(TowerDistanceMatrix!AY32-'Map and Results'!$G$71+'Map and Results'!$G50)*(TowerDistanceMatrix!AY32+'Map and Results'!$G$71+'Map and Results'!$G50))))</f>
        <v>0</v>
      </c>
      <c r="AZ33" s="26">
        <f ca="1">IF(TowerDistanceMatrix!AZ32&lt;=ABS('Map and Results'!$G$72-'Map and Results'!$G50),MIN('Map and Results'!$H$72,'Map and Results'!$H50),IF(TowerDistanceMatrix!AZ32&gt;=('Map and Results'!$G50+'Map and Results'!$G$72),0,'Map and Results'!$G$72^2*ACOS((TowerDistanceMatrix!AZ32^2+'Map and Results'!$G$72^2-'Map and Results'!$G50^2)/(2*TowerDistanceMatrix!AZ32*'Map and Results'!$G$72))+'Map and Results'!$G50^2*ACOS((TowerDistanceMatrix!AZ32^2-'Map and Results'!$G$72^2+'Map and Results'!$G50^2)/(2*TowerDistanceMatrix!AZ32*'Map and Results'!$G50))-0.5*SQRT((-TowerDistanceMatrix!AZ32+'Map and Results'!$G$72+'Map and Results'!$G50)*(TowerDistanceMatrix!AZ32+'Map and Results'!$G$72-'Map and Results'!$G50)*(TowerDistanceMatrix!AZ32-'Map and Results'!$G$72+'Map and Results'!$G50)*(TowerDistanceMatrix!AZ32+'Map and Results'!$G$72+'Map and Results'!$G50))))</f>
        <v>0</v>
      </c>
      <c r="BA33" s="26"/>
      <c r="BB33" s="26"/>
      <c r="BC33">
        <f ca="1">IF('Map and Results'!B50=0,0,SUM(C33:AZ33))-BE33</f>
        <v>0</v>
      </c>
      <c r="BD33">
        <v>28</v>
      </c>
      <c r="BE33">
        <f t="shared" ca="1" si="0"/>
        <v>0</v>
      </c>
      <c r="BG33">
        <f t="shared" ca="1" si="1"/>
        <v>0</v>
      </c>
      <c r="BH33">
        <f t="shared" ca="1" si="2"/>
        <v>0</v>
      </c>
      <c r="BJ33">
        <f ca="1">IF('Map and Results'!B50=0,0,IF((SUM(C33:AZ33)-BE33)&gt;BH33,$BJ$3,0))</f>
        <v>0</v>
      </c>
    </row>
    <row r="34" spans="2:62" ht="15">
      <c r="B34" s="7">
        <v>29</v>
      </c>
      <c r="C34" s="4">
        <f ca="1">IF(TowerDistanceMatrix!C33&lt;=ABS('Map and Results'!$G$23-'Map and Results'!G51),MIN('Map and Results'!H51,'Map and Results'!H49),IF(TowerDistanceMatrix!C33&gt;=('Map and Results'!$G$23+'Map and Results'!G51),0,'Map and Results'!$G$23^2*ACOS((TowerDistanceMatrix!C33^2+'Map and Results'!$G$23^2-'Map and Results'!G51^2)/(2*TowerDistanceMatrix!C33*'Map and Results'!$G$23))+'Map and Results'!G51^2*ACOS((TowerDistanceMatrix!C33^2-'Map and Results'!$G$23^2+'Map and Results'!G51^2)/(2*TowerDistanceMatrix!C33*'Map and Results'!G51))-0.5*SQRT((-TowerDistanceMatrix!C33+'Map and Results'!$G$23+'Map and Results'!G51)*(TowerDistanceMatrix!C33+'Map and Results'!$G$23-'Map and Results'!G51)*(TowerDistanceMatrix!C33-'Map and Results'!$G$23+'Map and Results'!G51)*(TowerDistanceMatrix!C33+'Map and Results'!$G$23+'Map and Results'!G51))))</f>
        <v>0</v>
      </c>
      <c r="D34">
        <f ca="1">IF(TowerDistanceMatrix!D33&lt;=ABS('Map and Results'!$G$24-'Map and Results'!G51),MIN('Map and Results'!$H$24,'Map and Results'!H51),IF(TowerDistanceMatrix!D33&gt;=('Map and Results'!G51+'Map and Results'!$G$24),0,'Map and Results'!$G$24^2*ACOS((TowerDistanceMatrix!D33^2+'Map and Results'!$G$24^2-'Map and Results'!G51^2)/(2*TowerDistanceMatrix!D33*'Map and Results'!$G$24))+'Map and Results'!G51^2*ACOS((TowerDistanceMatrix!D33^2-'Map and Results'!$G$24^2+'Map and Results'!G51^2)/(2*TowerDistanceMatrix!D33*'Map and Results'!G51))-0.5*SQRT((-TowerDistanceMatrix!D33+'Map and Results'!$G$24+'Map and Results'!G51)*(TowerDistanceMatrix!D33+'Map and Results'!$G$24-'Map and Results'!G51)*(TowerDistanceMatrix!D33-'Map and Results'!$G$24+'Map and Results'!G51)*(TowerDistanceMatrix!D33+'Map and Results'!$G$24+'Map and Results'!G51))))</f>
        <v>0</v>
      </c>
      <c r="E34">
        <f ca="1">IF(TowerDistanceMatrix!E33&lt;=ABS('Map and Results'!$G$25-'Map and Results'!G51),MIN('Map and Results'!$H$25,'Map and Results'!H51),IF(TowerDistanceMatrix!E33&gt;=('Map and Results'!G51+'Map and Results'!$G$25),0,'Map and Results'!$G$25^2*ACOS((TowerDistanceMatrix!E33^2+'Map and Results'!$G$25^2-'Map and Results'!G51^2)/(2*TowerDistanceMatrix!E33*'Map and Results'!$G$25))+'Map and Results'!G51^2*ACOS((TowerDistanceMatrix!E33^2-'Map and Results'!$G$25^2+'Map and Results'!G51^2)/(2*TowerDistanceMatrix!E33*'Map and Results'!G51))-0.5*SQRT((-TowerDistanceMatrix!E33+'Map and Results'!$G$25+'Map and Results'!G51)*(TowerDistanceMatrix!E33+'Map and Results'!$G$25-'Map and Results'!G51)*(TowerDistanceMatrix!E33-'Map and Results'!$G$25+'Map and Results'!G51)*(TowerDistanceMatrix!E33+'Map and Results'!$G$25+'Map and Results'!G51))))</f>
        <v>0</v>
      </c>
      <c r="F34">
        <f ca="1">IF(TowerDistanceMatrix!F33&lt;=ABS('Map and Results'!$G$26-'Map and Results'!$G51),MIN('Map and Results'!$H$26,'Map and Results'!$H51),IF(TowerDistanceMatrix!F33&gt;=('Map and Results'!$G51+'Map and Results'!$G$26),0,'Map and Results'!$G$26^2*ACOS((TowerDistanceMatrix!F33^2+'Map and Results'!$G$26^2-'Map and Results'!$G51^2)/(2*TowerDistanceMatrix!F33*'Map and Results'!$G$26))+'Map and Results'!$G51^2*ACOS((TowerDistanceMatrix!F33^2-'Map and Results'!$G$26^2+'Map and Results'!$G51^2)/(2*TowerDistanceMatrix!F33*'Map and Results'!$G51))-0.5*SQRT((-TowerDistanceMatrix!F33+'Map and Results'!$G$26+'Map and Results'!$G51)*(TowerDistanceMatrix!F33+'Map and Results'!$G$26-'Map and Results'!$G51)*(TowerDistanceMatrix!F33-'Map and Results'!$G$26+'Map and Results'!$G51)*(TowerDistanceMatrix!F33+'Map and Results'!$G$26+'Map and Results'!$G51))))</f>
        <v>150.29139000897214</v>
      </c>
      <c r="G34" s="26">
        <f ca="1">IF(TowerDistanceMatrix!G33&lt;=ABS('Map and Results'!$G$27-'Map and Results'!$G51),MIN('Map and Results'!$H$27,'Map and Results'!$H51),IF(TowerDistanceMatrix!G33&gt;=('Map and Results'!$G51+'Map and Results'!$G$27),0,'Map and Results'!$G$27^2*ACOS((TowerDistanceMatrix!G33^2+'Map and Results'!$G$27^2-'Map and Results'!$G51^2)/(2*TowerDistanceMatrix!G33*'Map and Results'!$G$27))+'Map and Results'!$G51^2*ACOS((TowerDistanceMatrix!G33^2-'Map and Results'!$G$27^2+'Map and Results'!$G51^2)/(2*TowerDistanceMatrix!G33*'Map and Results'!$G51))-0.5*SQRT((-TowerDistanceMatrix!G33+'Map and Results'!$G$27+'Map and Results'!$G51)*(TowerDistanceMatrix!G33+'Map and Results'!$G$27-'Map and Results'!$G51)*(TowerDistanceMatrix!G33-'Map and Results'!$G$27+'Map and Results'!$G51)*(TowerDistanceMatrix!G33+'Map and Results'!$G$27+'Map and Results'!$G51))))</f>
        <v>0</v>
      </c>
      <c r="H34" s="26">
        <f ca="1">IF(TowerDistanceMatrix!H33&lt;=ABS('Map and Results'!$G$28-'Map and Results'!$G51),MIN('Map and Results'!$H$28,'Map and Results'!$H51),IF(TowerDistanceMatrix!H33&gt;=('Map and Results'!$G51+'Map and Results'!$G$28),0,'Map and Results'!$G$28^2*ACOS((TowerDistanceMatrix!H33^2+'Map and Results'!$G$28^2-'Map and Results'!$G51^2)/(2*TowerDistanceMatrix!H33*'Map and Results'!$G$28))+'Map and Results'!$G51^2*ACOS((TowerDistanceMatrix!H33^2-'Map and Results'!$G$28^2+'Map and Results'!$G51^2)/(2*TowerDistanceMatrix!H33*'Map and Results'!$G51))-0.5*SQRT((-TowerDistanceMatrix!H33+'Map and Results'!$G$28+'Map and Results'!$G51)*(TowerDistanceMatrix!H33+'Map and Results'!$G$28-'Map and Results'!$G51)*(TowerDistanceMatrix!H33-'Map and Results'!$G$28+'Map and Results'!$G51)*(TowerDistanceMatrix!H33+'Map and Results'!$G$28+'Map and Results'!$G51))))</f>
        <v>0</v>
      </c>
      <c r="I34">
        <f ca="1">IF(TowerDistanceMatrix!I33&lt;=ABS('Map and Results'!$G$29-'Map and Results'!$G51),MIN('Map and Results'!$H$29,'Map and Results'!$H51),IF(TowerDistanceMatrix!I33&gt;=('Map and Results'!$G51+'Map and Results'!$G$29),0,'Map and Results'!$G$29^2*ACOS((TowerDistanceMatrix!I33^2+'Map and Results'!$G$29^2-'Map and Results'!$G51^2)/(2*TowerDistanceMatrix!I33*'Map and Results'!$G$29))+'Map and Results'!$G51^2*ACOS((TowerDistanceMatrix!I33^2-'Map and Results'!$G$29^2+'Map and Results'!$G51^2)/(2*TowerDistanceMatrix!I33*'Map and Results'!$G51))-0.5*SQRT((-TowerDistanceMatrix!I33+'Map and Results'!$G$29+'Map and Results'!$G51)*(TowerDistanceMatrix!I33+'Map and Results'!$G$29-'Map and Results'!$G51)*(TowerDistanceMatrix!I33-'Map and Results'!$G$29+'Map and Results'!$G51)*(TowerDistanceMatrix!I33+'Map and Results'!$G$29+'Map and Results'!$G51))))</f>
        <v>0</v>
      </c>
      <c r="J34">
        <f ca="1">IF(TowerDistanceMatrix!J33&lt;=ABS('Map and Results'!$G$30-'Map and Results'!$G51),MIN('Map and Results'!$H$30,'Map and Results'!$H51),IF(TowerDistanceMatrix!J33&gt;=('Map and Results'!$G51+'Map and Results'!$G$30),0,'Map and Results'!$G$30^2*ACOS((TowerDistanceMatrix!J33^2+'Map and Results'!$G$30^2-'Map and Results'!$G51^2)/(2*TowerDistanceMatrix!J33*'Map and Results'!$G$30))+'Map and Results'!$G51^2*ACOS((TowerDistanceMatrix!J33^2-'Map and Results'!$G$30^2+'Map and Results'!$G51^2)/(2*TowerDistanceMatrix!J33*'Map and Results'!$G51))-0.5*SQRT((-TowerDistanceMatrix!J33+'Map and Results'!$G$30+'Map and Results'!$G51)*(TowerDistanceMatrix!J33+'Map and Results'!$G$30-'Map and Results'!$G51)*(TowerDistanceMatrix!J33-'Map and Results'!$G$30+'Map and Results'!$G51)*(TowerDistanceMatrix!J33+'Map and Results'!$G$30+'Map and Results'!$G51))))</f>
        <v>0</v>
      </c>
      <c r="K34" s="26">
        <f ca="1">IF(TowerDistanceMatrix!K33&lt;=ABS('Map and Results'!$G$31-'Map and Results'!$G51),MIN('Map and Results'!$H$31,'Map and Results'!$H51),IF(TowerDistanceMatrix!K33&gt;=('Map and Results'!$G51+'Map and Results'!$G$31),0,'Map and Results'!$G$31^2*ACOS((TowerDistanceMatrix!K33^2+'Map and Results'!$G$31^2-'Map and Results'!$G51^2)/(2*TowerDistanceMatrix!K33*'Map and Results'!$G$31))+'Map and Results'!$G51^2*ACOS((TowerDistanceMatrix!K33^2-'Map and Results'!$G$31^2+'Map and Results'!$G51^2)/(2*TowerDistanceMatrix!K33*'Map and Results'!$G51))-0.5*SQRT((-TowerDistanceMatrix!K33+'Map and Results'!$G$31+'Map and Results'!$G51)*(TowerDistanceMatrix!K33+'Map and Results'!$G$31-'Map and Results'!$G51)*(TowerDistanceMatrix!K33-'Map and Results'!$G$31+'Map and Results'!$G51)*(TowerDistanceMatrix!K33+'Map and Results'!$G$31+'Map and Results'!$G51))))</f>
        <v>0</v>
      </c>
      <c r="L34" s="26">
        <f ca="1">IF(TowerDistanceMatrix!L33&lt;=ABS('Map and Results'!$G$32-'Map and Results'!$G51),MIN('Map and Results'!$H$32,'Map and Results'!$H51),IF(TowerDistanceMatrix!L33&gt;=('Map and Results'!$G51+'Map and Results'!$G$32),0,'Map and Results'!$G$32^2*ACOS((TowerDistanceMatrix!L33^2+'Map and Results'!$G$32^2-'Map and Results'!$G51^2)/(2*TowerDistanceMatrix!L33*'Map and Results'!$G$32))+'Map and Results'!$G51^2*ACOS((TowerDistanceMatrix!L33^2-'Map and Results'!$G$32^2+'Map and Results'!$G51^2)/(2*TowerDistanceMatrix!L33*'Map and Results'!$G51))-0.5*SQRT((-TowerDistanceMatrix!L33+'Map and Results'!$G$32+'Map and Results'!$G51)*(TowerDistanceMatrix!L33+'Map and Results'!$G$32-'Map and Results'!$G51)*(TowerDistanceMatrix!L33-'Map and Results'!$G$32+'Map and Results'!$G51)*(TowerDistanceMatrix!L33+'Map and Results'!$G$32+'Map and Results'!$G51))))</f>
        <v>0</v>
      </c>
      <c r="M34" s="26">
        <f ca="1">IF(TowerDistanceMatrix!M33&lt;=ABS('Map and Results'!$G$33-'Map and Results'!$G51),MIN('Map and Results'!$H$33,'Map and Results'!$H51),IF(TowerDistanceMatrix!M33&gt;=('Map and Results'!$G51+'Map and Results'!$G$33),0,'Map and Results'!$G$33^2*ACOS((TowerDistanceMatrix!M33^2+'Map and Results'!$G$33^2-'Map and Results'!$G51^2)/(2*TowerDistanceMatrix!M33*'Map and Results'!$G$33))+'Map and Results'!$G51^2*ACOS((TowerDistanceMatrix!M33^2-'Map and Results'!$G$33^2+'Map and Results'!$G51^2)/(2*TowerDistanceMatrix!M33*'Map and Results'!$G51))-0.5*SQRT((-TowerDistanceMatrix!M33+'Map and Results'!$G$33+'Map and Results'!$G51)*(TowerDistanceMatrix!M33+'Map and Results'!$G$33-'Map and Results'!$G51)*(TowerDistanceMatrix!M33-'Map and Results'!$G$33+'Map and Results'!$G51)*(TowerDistanceMatrix!M33+'Map and Results'!$G$33+'Map and Results'!$G51))))</f>
        <v>0</v>
      </c>
      <c r="N34" s="26">
        <f ca="1">IF(TowerDistanceMatrix!N33&lt;=ABS('Map and Results'!$G$34-'Map and Results'!$G51),MIN('Map and Results'!$H$34,'Map and Results'!$H51),IF(TowerDistanceMatrix!N33&gt;=('Map and Results'!$G51+'Map and Results'!$G$34),0,'Map and Results'!$G$34^2*ACOS((TowerDistanceMatrix!N33^2+'Map and Results'!$G$34^2-'Map and Results'!$G51^2)/(2*TowerDistanceMatrix!N33*'Map and Results'!$G$34))+'Map and Results'!$G51^2*ACOS((TowerDistanceMatrix!N33^2-'Map and Results'!$G$34^2+'Map and Results'!$G51^2)/(2*TowerDistanceMatrix!N33*'Map and Results'!$G51))-0.5*SQRT((-TowerDistanceMatrix!N33+'Map and Results'!$G$34+'Map and Results'!$G51)*(TowerDistanceMatrix!N33+'Map and Results'!$G$34-'Map and Results'!$G51)*(TowerDistanceMatrix!N33-'Map and Results'!$G$34+'Map and Results'!$G51)*(TowerDistanceMatrix!N33+'Map and Results'!$G$34+'Map and Results'!$G51))))</f>
        <v>276.52591849742572</v>
      </c>
      <c r="O34" s="26">
        <f ca="1">IF(TowerDistanceMatrix!O33&lt;=ABS('Map and Results'!$G$35-'Map and Results'!$G51),MIN('Map and Results'!$H$35,'Map and Results'!$H51),IF(TowerDistanceMatrix!O33&gt;=('Map and Results'!$G51+'Map and Results'!$G$35),0,'Map and Results'!$G$35^2*ACOS((TowerDistanceMatrix!O33^2+'Map and Results'!$G$35^2-'Map and Results'!$G51^2)/(2*TowerDistanceMatrix!O33*'Map and Results'!$G$35))+'Map and Results'!$G51^2*ACOS((TowerDistanceMatrix!O33^2-'Map and Results'!$G$35^2+'Map and Results'!$G51^2)/(2*TowerDistanceMatrix!O33*'Map and Results'!$G51))-0.5*SQRT((-TowerDistanceMatrix!O33+'Map and Results'!$G$35+'Map and Results'!$G51)*(TowerDistanceMatrix!O33+'Map and Results'!$G$35-'Map and Results'!$G51)*(TowerDistanceMatrix!O33-'Map and Results'!$G$35+'Map and Results'!$G51)*(TowerDistanceMatrix!O33+'Map and Results'!$G$35+'Map and Results'!$G51))))</f>
        <v>0</v>
      </c>
      <c r="P34" s="26">
        <f ca="1">IF(TowerDistanceMatrix!P33&lt;=ABS('Map and Results'!$G$36-'Map and Results'!$G51),MIN('Map and Results'!$H$36,'Map and Results'!$H51),IF(TowerDistanceMatrix!P33&gt;=('Map and Results'!$G51+'Map and Results'!$G$36),0,'Map and Results'!$G$36^2*ACOS((TowerDistanceMatrix!P33^2+'Map and Results'!$G$36^2-'Map and Results'!$G51^2)/(2*TowerDistanceMatrix!P33*'Map and Results'!$G$36))+'Map and Results'!$G51^2*ACOS((TowerDistanceMatrix!P33^2-'Map and Results'!$G$36^2+'Map and Results'!$G51^2)/(2*TowerDistanceMatrix!P33*'Map and Results'!$G51))-0.5*SQRT((-TowerDistanceMatrix!P33+'Map and Results'!$G$36+'Map and Results'!$G51)*(TowerDistanceMatrix!P33+'Map and Results'!$G$36-'Map and Results'!$G51)*(TowerDistanceMatrix!P33-'Map and Results'!$G$36+'Map and Results'!$G51)*(TowerDistanceMatrix!P33+'Map and Results'!$G$36+'Map and Results'!$G51))))</f>
        <v>12.712064090904931</v>
      </c>
      <c r="Q34" s="26">
        <f ca="1">IF(TowerDistanceMatrix!Q33&lt;=ABS('Map and Results'!$G$37-'Map and Results'!$G51),MIN('Map and Results'!$H$37,'Map and Results'!$H51),IF(TowerDistanceMatrix!Q33&gt;=('Map and Results'!$G51+'Map and Results'!$G$37),0,'Map and Results'!$G$37^2*ACOS((TowerDistanceMatrix!Q33^2+'Map and Results'!$G$37^2-'Map and Results'!$G51^2)/(2*TowerDistanceMatrix!Q33*'Map and Results'!$G$37))+'Map and Results'!$G51^2*ACOS((TowerDistanceMatrix!Q33^2-'Map and Results'!$G$37^2+'Map and Results'!$G51^2)/(2*TowerDistanceMatrix!Q33*'Map and Results'!$G51))-0.5*SQRT((-TowerDistanceMatrix!Q33+'Map and Results'!$G$37+'Map and Results'!$G51)*(TowerDistanceMatrix!Q33+'Map and Results'!$G$37-'Map and Results'!$G51)*(TowerDistanceMatrix!Q33-'Map and Results'!$G$37+'Map and Results'!$G51)*(TowerDistanceMatrix!Q33+'Map and Results'!$G$37+'Map and Results'!$G51))))</f>
        <v>0</v>
      </c>
      <c r="R34" s="26">
        <f ca="1">IF(TowerDistanceMatrix!R33&lt;=ABS('Map and Results'!$G$38-'Map and Results'!$G51),MIN('Map and Results'!$H$38,'Map and Results'!$H51),IF(TowerDistanceMatrix!R33&gt;=('Map and Results'!$G51+'Map and Results'!$G$38),0,'Map and Results'!$G$38^2*ACOS((TowerDistanceMatrix!R33^2+'Map and Results'!$G$38^2-'Map and Results'!$G51^2)/(2*TowerDistanceMatrix!R33*'Map and Results'!$G$38))+'Map and Results'!$G51^2*ACOS((TowerDistanceMatrix!R33^2-'Map and Results'!$G$38^2+'Map and Results'!$G51^2)/(2*TowerDistanceMatrix!R33*'Map and Results'!$G51))-0.5*SQRT((-TowerDistanceMatrix!R33+'Map and Results'!$G$38+'Map and Results'!$G51)*(TowerDistanceMatrix!R33+'Map and Results'!$G$38-'Map and Results'!$G51)*(TowerDistanceMatrix!R33-'Map and Results'!$G$38+'Map and Results'!$G51)*(TowerDistanceMatrix!R33+'Map and Results'!$G$38+'Map and Results'!$G51))))</f>
        <v>0</v>
      </c>
      <c r="S34" s="26">
        <f ca="1">IF(TowerDistanceMatrix!S33&lt;=ABS('Map and Results'!$G$39-'Map and Results'!$G51),MIN('Map and Results'!$H$39,'Map and Results'!$H51),IF(TowerDistanceMatrix!S33&gt;=('Map and Results'!$G51+'Map and Results'!$G$39),0,'Map and Results'!$G$39^2*ACOS((TowerDistanceMatrix!S33^2+'Map and Results'!$G$39^2-'Map and Results'!$G51^2)/(2*TowerDistanceMatrix!S33*'Map and Results'!$G$39))+'Map and Results'!$G51^2*ACOS((TowerDistanceMatrix!S33^2-'Map and Results'!$G$39^2+'Map and Results'!$G51^2)/(2*TowerDistanceMatrix!S33*'Map and Results'!$G51))-0.5*SQRT((-TowerDistanceMatrix!S33+'Map and Results'!$G$39+'Map and Results'!$G51)*(TowerDistanceMatrix!S33+'Map and Results'!$G$39-'Map and Results'!$G51)*(TowerDistanceMatrix!S33-'Map and Results'!$G$39+'Map and Results'!$G51)*(TowerDistanceMatrix!S33+'Map and Results'!$G$39+'Map and Results'!$G51))))</f>
        <v>0</v>
      </c>
      <c r="T34" s="26">
        <f ca="1">IF(TowerDistanceMatrix!T33&lt;=ABS('Map and Results'!$G$40-'Map and Results'!$G51),MIN('Map and Results'!$H$40,'Map and Results'!$H51),IF(TowerDistanceMatrix!T33&gt;=('Map and Results'!$G51+'Map and Results'!$G$40),0,'Map and Results'!$G$40^2*ACOS((TowerDistanceMatrix!T33^2+'Map and Results'!$G$40^2-'Map and Results'!$G51^2)/(2*TowerDistanceMatrix!T33*'Map and Results'!$G$40))+'Map and Results'!$G51^2*ACOS((TowerDistanceMatrix!T33^2-'Map and Results'!$G$40^2+'Map and Results'!$G51^2)/(2*TowerDistanceMatrix!T33*'Map and Results'!$G51))-0.5*SQRT((-TowerDistanceMatrix!T33+'Map and Results'!$G$40+'Map and Results'!$G51)*(TowerDistanceMatrix!T33+'Map and Results'!$G$40-'Map and Results'!$G51)*(TowerDistanceMatrix!T33-'Map and Results'!$G$40+'Map and Results'!$G51)*(TowerDistanceMatrix!T33+'Map and Results'!$G$40+'Map and Results'!$G51))))</f>
        <v>0</v>
      </c>
      <c r="U34" s="26">
        <f ca="1">IF(TowerDistanceMatrix!U33&lt;=ABS('Map and Results'!$G$41-'Map and Results'!$G51),MIN('Map and Results'!$H$41,'Map and Results'!$H51),IF(TowerDistanceMatrix!U33&gt;=('Map and Results'!$G51+'Map and Results'!$G$41),0,'Map and Results'!$G$41^2*ACOS((TowerDistanceMatrix!U33^2+'Map and Results'!$G$41^2-'Map and Results'!$G51^2)/(2*TowerDistanceMatrix!U33*'Map and Results'!$G$41))+'Map and Results'!$G51^2*ACOS((TowerDistanceMatrix!U33^2-'Map and Results'!$G$41^2+'Map and Results'!$G51^2)/(2*TowerDistanceMatrix!U33*'Map and Results'!$G51))-0.5*SQRT((-TowerDistanceMatrix!U33+'Map and Results'!$G$41+'Map and Results'!$G51)*(TowerDistanceMatrix!U33+'Map and Results'!$G$41-'Map and Results'!$G51)*(TowerDistanceMatrix!U33-'Map and Results'!$G$41+'Map and Results'!$G51)*(TowerDistanceMatrix!U33+'Map and Results'!$G$41+'Map and Results'!$G51))))</f>
        <v>0</v>
      </c>
      <c r="V34" s="26">
        <f ca="1">IF(TowerDistanceMatrix!V33&lt;=ABS('Map and Results'!$G$42-'Map and Results'!$G51),MIN('Map and Results'!$H$42,'Map and Results'!$H51),IF(TowerDistanceMatrix!V33&gt;=('Map and Results'!$G51+'Map and Results'!$G$42),0,'Map and Results'!$G$42^2*ACOS((TowerDistanceMatrix!V33^2+'Map and Results'!$G$42^2-'Map and Results'!$G51^2)/(2*TowerDistanceMatrix!V33*'Map and Results'!$G$42))+'Map and Results'!$G51^2*ACOS((TowerDistanceMatrix!V33^2-'Map and Results'!$G$42^2+'Map and Results'!$G51^2)/(2*TowerDistanceMatrix!V33*'Map and Results'!$G51))-0.5*SQRT((-TowerDistanceMatrix!V33+'Map and Results'!$G$42+'Map and Results'!$G51)*(TowerDistanceMatrix!V33+'Map and Results'!$G$42-'Map and Results'!$G51)*(TowerDistanceMatrix!V33-'Map and Results'!$G$42+'Map and Results'!$G51)*(TowerDistanceMatrix!V33+'Map and Results'!$G$42+'Map and Results'!$G51))))</f>
        <v>0</v>
      </c>
      <c r="W34" s="26">
        <f ca="1">IF(TowerDistanceMatrix!W33&lt;=ABS('Map and Results'!$G$43-'Map and Results'!$G51),MIN('Map and Results'!$H$43,'Map and Results'!$H51),IF(TowerDistanceMatrix!W33&gt;=('Map and Results'!$G51+'Map and Results'!$G$43),0,'Map and Results'!$G$43^2*ACOS((TowerDistanceMatrix!W33^2+'Map and Results'!$G$43^2-'Map and Results'!$G51^2)/(2*TowerDistanceMatrix!W33*'Map and Results'!$G$43))+'Map and Results'!$G51^2*ACOS((TowerDistanceMatrix!W33^2-'Map and Results'!$G$43^2+'Map and Results'!$G51^2)/(2*TowerDistanceMatrix!W33*'Map and Results'!$G51))-0.5*SQRT((-TowerDistanceMatrix!W33+'Map and Results'!$G$43+'Map and Results'!$G51)*(TowerDistanceMatrix!W33+'Map and Results'!$G$43-'Map and Results'!$G51)*(TowerDistanceMatrix!W33-'Map and Results'!$G$43+'Map and Results'!$G51)*(TowerDistanceMatrix!W33+'Map and Results'!$G$43+'Map and Results'!$G51))))</f>
        <v>0</v>
      </c>
      <c r="X34" s="26">
        <f ca="1">IF(TowerDistanceMatrix!X33&lt;=ABS('Map and Results'!$G$44-'Map and Results'!$G51),MIN('Map and Results'!$H$44,'Map and Results'!$H51),IF(TowerDistanceMatrix!X33&gt;=('Map and Results'!$G51+'Map and Results'!$G$44),0,'Map and Results'!$G$44^2*ACOS((TowerDistanceMatrix!X33^2+'Map and Results'!$G$44^2-'Map and Results'!$G51^2)/(2*TowerDistanceMatrix!X33*'Map and Results'!$G$44))+'Map and Results'!$G51^2*ACOS((TowerDistanceMatrix!X33^2-'Map and Results'!$G$44^2+'Map and Results'!$G51^2)/(2*TowerDistanceMatrix!X33*'Map and Results'!$G51))-0.5*SQRT((-TowerDistanceMatrix!X33+'Map and Results'!$G$44+'Map and Results'!$G51)*(TowerDistanceMatrix!X33+'Map and Results'!$G$44-'Map and Results'!$G51)*(TowerDistanceMatrix!X33-'Map and Results'!$G$44+'Map and Results'!$G51)*(TowerDistanceMatrix!X33+'Map and Results'!$G$44+'Map and Results'!$G51))))</f>
        <v>0</v>
      </c>
      <c r="Y34" s="26">
        <f ca="1">IF(TowerDistanceMatrix!Y33&lt;=ABS('Map and Results'!$G$45-'Map and Results'!$G51),MIN('Map and Results'!$H$45,'Map and Results'!$H51),IF(TowerDistanceMatrix!Y33&gt;=('Map and Results'!$G51+'Map and Results'!$G$45),0,'Map and Results'!$G$45^2*ACOS((TowerDistanceMatrix!Y33^2+'Map and Results'!$G$45^2-'Map and Results'!$G51^2)/(2*TowerDistanceMatrix!Y33*'Map and Results'!$G$45))+'Map and Results'!$G51^2*ACOS((TowerDistanceMatrix!Y33^2-'Map and Results'!$G$45^2+'Map and Results'!$G51^2)/(2*TowerDistanceMatrix!Y33*'Map and Results'!$G51))-0.5*SQRT((-TowerDistanceMatrix!Y33+'Map and Results'!$G$45+'Map and Results'!$G51)*(TowerDistanceMatrix!Y33+'Map and Results'!$G$45-'Map and Results'!$G51)*(TowerDistanceMatrix!Y33-'Map and Results'!$G$45+'Map and Results'!$G51)*(TowerDistanceMatrix!Y33+'Map and Results'!$G$45+'Map and Results'!$G51))))</f>
        <v>0</v>
      </c>
      <c r="Z34" s="26">
        <f ca="1">IF(TowerDistanceMatrix!Z33&lt;=ABS('Map and Results'!$G$46-'Map and Results'!$G51),MIN('Map and Results'!$H$46,'Map and Results'!$H51),IF(TowerDistanceMatrix!Z33&gt;=('Map and Results'!$G51+'Map and Results'!$G$46),0,'Map and Results'!$G$46^2*ACOS((TowerDistanceMatrix!Z33^2+'Map and Results'!$G$46^2-'Map and Results'!$G51^2)/(2*TowerDistanceMatrix!Z33*'Map and Results'!$G$46))+'Map and Results'!$G51^2*ACOS((TowerDistanceMatrix!Z33^2-'Map and Results'!$G$46^2+'Map and Results'!$G51^2)/(2*TowerDistanceMatrix!Z33*'Map and Results'!$G51))-0.5*SQRT((-TowerDistanceMatrix!Z33+'Map and Results'!$G$46+'Map and Results'!$G51)*(TowerDistanceMatrix!Z33+'Map and Results'!$G$46-'Map and Results'!$G51)*(TowerDistanceMatrix!Z33-'Map and Results'!$G$46+'Map and Results'!$G51)*(TowerDistanceMatrix!Z33+'Map and Results'!$G$46+'Map and Results'!$G51))))</f>
        <v>0</v>
      </c>
      <c r="AA34" s="26">
        <f ca="1">IF(TowerDistanceMatrix!AA33&lt;=ABS('Map and Results'!$G$47-'Map and Results'!$G51),MIN('Map and Results'!$H$47,'Map and Results'!$H51),IF(TowerDistanceMatrix!AA33&gt;=('Map and Results'!$G51+'Map and Results'!$G$47),0,'Map and Results'!$G$47^2*ACOS((TowerDistanceMatrix!AA33^2+'Map and Results'!$G$47^2-'Map and Results'!$G51^2)/(2*TowerDistanceMatrix!AA33*'Map and Results'!$G$47))+'Map and Results'!$G51^2*ACOS((TowerDistanceMatrix!AA33^2-'Map and Results'!$G$47^2+'Map and Results'!$G51^2)/(2*TowerDistanceMatrix!AA33*'Map and Results'!$G51))-0.5*SQRT((-TowerDistanceMatrix!AA33+'Map and Results'!$G$47+'Map and Results'!$G51)*(TowerDistanceMatrix!AA33+'Map and Results'!$G$47-'Map and Results'!$G51)*(TowerDistanceMatrix!AA33-'Map and Results'!$G$47+'Map and Results'!$G51)*(TowerDistanceMatrix!AA33+'Map and Results'!$G$47+'Map and Results'!$G51))))</f>
        <v>0</v>
      </c>
      <c r="AB34" s="26">
        <f ca="1">IF(TowerDistanceMatrix!AB33&lt;=ABS('Map and Results'!$G$48-'Map and Results'!$G51),MIN('Map and Results'!$H$48,'Map and Results'!$H51),IF(TowerDistanceMatrix!AB33&gt;=('Map and Results'!$G51+'Map and Results'!$G$48),0,'Map and Results'!$G$48^2*ACOS((TowerDistanceMatrix!AB33^2+'Map and Results'!$G$48^2-'Map and Results'!$G51^2)/(2*TowerDistanceMatrix!AB33*'Map and Results'!$G$48))+'Map and Results'!$G51^2*ACOS((TowerDistanceMatrix!AB33^2-'Map and Results'!$G$48^2+'Map and Results'!$G51^2)/(2*TowerDistanceMatrix!AB33*'Map and Results'!$G51))-0.5*SQRT((-TowerDistanceMatrix!AB33+'Map and Results'!$G$48+'Map and Results'!$G51)*(TowerDistanceMatrix!AB33+'Map and Results'!$G$48-'Map and Results'!$G51)*(TowerDistanceMatrix!AB33-'Map and Results'!$G$48+'Map and Results'!$G51)*(TowerDistanceMatrix!AB33+'Map and Results'!$G$48+'Map and Results'!$G51))))</f>
        <v>0</v>
      </c>
      <c r="AC34" s="26">
        <f ca="1">IF(TowerDistanceMatrix!AC33&lt;=ABS('Map and Results'!$G$49-'Map and Results'!$G51),MIN('Map and Results'!$H$49,'Map and Results'!$H51),IF(TowerDistanceMatrix!AC33&gt;=('Map and Results'!$G51+'Map and Results'!$G$49),0,'Map and Results'!$G$49^2*ACOS((TowerDistanceMatrix!AC33^2+'Map and Results'!$G$49^2-'Map and Results'!$G51^2)/(2*TowerDistanceMatrix!AC33*'Map and Results'!$G$49))+'Map and Results'!$G51^2*ACOS((TowerDistanceMatrix!AC33^2-'Map and Results'!$G$49^2+'Map and Results'!$G51^2)/(2*TowerDistanceMatrix!AC33*'Map and Results'!$G51))-0.5*SQRT((-TowerDistanceMatrix!AC33+'Map and Results'!$G$49+'Map and Results'!$G51)*(TowerDistanceMatrix!AC33+'Map and Results'!$G$49-'Map and Results'!$G51)*(TowerDistanceMatrix!AC33-'Map and Results'!$G$49+'Map and Results'!$G51)*(TowerDistanceMatrix!AC33+'Map and Results'!$G$49+'Map and Results'!$G51))))</f>
        <v>0</v>
      </c>
      <c r="AD34" s="26">
        <f ca="1">IF(TowerDistanceMatrix!AD33&lt;=ABS('Map and Results'!$G$50-'Map and Results'!$G51),MIN('Map and Results'!$H$50,'Map and Results'!$H51),IF(TowerDistanceMatrix!AD33&gt;=('Map and Results'!$G51+'Map and Results'!$G$50),0,'Map and Results'!$G$50^2*ACOS((TowerDistanceMatrix!AD33^2+'Map and Results'!$G$50^2-'Map and Results'!$G51^2)/(2*TowerDistanceMatrix!AD33*'Map and Results'!$G$50))+'Map and Results'!$G51^2*ACOS((TowerDistanceMatrix!AD33^2-'Map and Results'!$G$50^2+'Map and Results'!$G51^2)/(2*TowerDistanceMatrix!AD33*'Map and Results'!$G51))-0.5*SQRT((-TowerDistanceMatrix!AD33+'Map and Results'!$G$50+'Map and Results'!$G51)*(TowerDistanceMatrix!AD33+'Map and Results'!$G$50-'Map and Results'!$G51)*(TowerDistanceMatrix!AD33-'Map and Results'!$G$50+'Map and Results'!$G51)*(TowerDistanceMatrix!AD33+'Map and Results'!$G$50+'Map and Results'!$G51))))</f>
        <v>0</v>
      </c>
      <c r="AE34" s="26">
        <f ca="1">IF(TowerDistanceMatrix!AE33&lt;=ABS('Map and Results'!$G$51-'Map and Results'!$G51),MIN('Map and Results'!$H$51,'Map and Results'!$H51),IF(TowerDistanceMatrix!AE33&gt;=('Map and Results'!$G51+'Map and Results'!$G$51),0,'Map and Results'!$G$51^2*ACOS((TowerDistanceMatrix!AE33^2+'Map and Results'!$G$51^2-'Map and Results'!$G51^2)/(2*TowerDistanceMatrix!AE33*'Map and Results'!$G$51))+'Map and Results'!$G51^2*ACOS((TowerDistanceMatrix!AE33^2-'Map and Results'!$G$51^2+'Map and Results'!$G51^2)/(2*TowerDistanceMatrix!AE33*'Map and Results'!$G51))-0.5*SQRT((-TowerDistanceMatrix!AE33+'Map and Results'!$G$51+'Map and Results'!$G51)*(TowerDistanceMatrix!AE33+'Map and Results'!$G$51-'Map and Results'!$G51)*(TowerDistanceMatrix!AE33-'Map and Results'!$G$51+'Map and Results'!$G51)*(TowerDistanceMatrix!AE33+'Map and Results'!$G$51+'Map and Results'!$G51))))</f>
        <v>0</v>
      </c>
      <c r="AF34" s="26">
        <f ca="1">IF(TowerDistanceMatrix!AF33&lt;=ABS('Map and Results'!$G$52-'Map and Results'!$G51),MIN('Map and Results'!$H$52,'Map and Results'!$H51),IF(TowerDistanceMatrix!AF33&gt;=('Map and Results'!$G51+'Map and Results'!$G$52),0,'Map and Results'!$G$52^2*ACOS((TowerDistanceMatrix!AF33^2+'Map and Results'!$G$52^2-'Map and Results'!$G51^2)/(2*TowerDistanceMatrix!AF33*'Map and Results'!$G$52))+'Map and Results'!$G51^2*ACOS((TowerDistanceMatrix!AF33^2-'Map and Results'!$G$52^2+'Map and Results'!$G51^2)/(2*TowerDistanceMatrix!AF33*'Map and Results'!$G51))-0.5*SQRT((-TowerDistanceMatrix!AF33+'Map and Results'!$G$52+'Map and Results'!$G51)*(TowerDistanceMatrix!AF33+'Map and Results'!$G$52-'Map and Results'!$G51)*(TowerDistanceMatrix!AF33-'Map and Results'!$G$52+'Map and Results'!$G51)*(TowerDistanceMatrix!AF33+'Map and Results'!$G$52+'Map and Results'!$G51))))</f>
        <v>0</v>
      </c>
      <c r="AG34" s="26">
        <f ca="1">IF(TowerDistanceMatrix!AG33&lt;=ABS('Map and Results'!$G$53-'Map and Results'!$G51),MIN('Map and Results'!$H$53,'Map and Results'!$H51),IF(TowerDistanceMatrix!AG33&gt;=('Map and Results'!$G51+'Map and Results'!$G$53),0,'Map and Results'!$G$53^2*ACOS((TowerDistanceMatrix!AG33^2+'Map and Results'!$G$53^2-'Map and Results'!$G51^2)/(2*TowerDistanceMatrix!AG33*'Map and Results'!$G$53))+'Map and Results'!$G51^2*ACOS((TowerDistanceMatrix!AG33^2-'Map and Results'!$G$53^2+'Map and Results'!$G51^2)/(2*TowerDistanceMatrix!AG33*'Map and Results'!$G51))-0.5*SQRT((-TowerDistanceMatrix!AG33+'Map and Results'!$G$53+'Map and Results'!$G51)*(TowerDistanceMatrix!AG33+'Map and Results'!$G$53-'Map and Results'!$G51)*(TowerDistanceMatrix!AG33-'Map and Results'!$G$53+'Map and Results'!$G51)*(TowerDistanceMatrix!AG33+'Map and Results'!$G$53+'Map and Results'!$G51))))</f>
        <v>0</v>
      </c>
      <c r="AH34" s="26">
        <f ca="1">IF(TowerDistanceMatrix!AH33&lt;=ABS('Map and Results'!$G$54-'Map and Results'!$G51),MIN('Map and Results'!$H$54,'Map and Results'!$H51),IF(TowerDistanceMatrix!AH33&gt;=('Map and Results'!$G51+'Map and Results'!$G$54),0,'Map and Results'!$G$54^2*ACOS((TowerDistanceMatrix!AH33^2+'Map and Results'!$G$54^2-'Map and Results'!$G51^2)/(2*TowerDistanceMatrix!AH33*'Map and Results'!$G$54))+'Map and Results'!$G51^2*ACOS((TowerDistanceMatrix!AH33^2-'Map and Results'!$G$54^2+'Map and Results'!$G51^2)/(2*TowerDistanceMatrix!AH33*'Map and Results'!$G51))-0.5*SQRT((-TowerDistanceMatrix!AH33+'Map and Results'!$G$54+'Map and Results'!$G51)*(TowerDistanceMatrix!AH33+'Map and Results'!$G$54-'Map and Results'!$G51)*(TowerDistanceMatrix!AH33-'Map and Results'!$G$54+'Map and Results'!$G51)*(TowerDistanceMatrix!AH33+'Map and Results'!$G$54+'Map and Results'!$G51))))</f>
        <v>0</v>
      </c>
      <c r="AI34" s="26">
        <f ca="1">IF(TowerDistanceMatrix!AI33&lt;=ABS('Map and Results'!$G$55-'Map and Results'!$G51),MIN('Map and Results'!$H$55,'Map and Results'!$H51),IF(TowerDistanceMatrix!AI33&gt;=('Map and Results'!$G51+'Map and Results'!$G$55),0,'Map and Results'!$G$55^2*ACOS((TowerDistanceMatrix!AI33^2+'Map and Results'!$G$55^2-'Map and Results'!$G51^2)/(2*TowerDistanceMatrix!AI33*'Map and Results'!$G$55))+'Map and Results'!$G51^2*ACOS((TowerDistanceMatrix!AI33^2-'Map and Results'!$G$55^2+'Map and Results'!$G51^2)/(2*TowerDistanceMatrix!AI33*'Map and Results'!$G51))-0.5*SQRT((-TowerDistanceMatrix!AI33+'Map and Results'!$G$55+'Map and Results'!$G51)*(TowerDistanceMatrix!AI33+'Map and Results'!$G$55-'Map and Results'!$G51)*(TowerDistanceMatrix!AI33-'Map and Results'!$G$55+'Map and Results'!$G51)*(TowerDistanceMatrix!AI33+'Map and Results'!$G$55+'Map and Results'!$G51))))</f>
        <v>0</v>
      </c>
      <c r="AJ34" s="26">
        <f ca="1">IF(TowerDistanceMatrix!AJ33&lt;=ABS('Map and Results'!$G$56-'Map and Results'!$G51),MIN('Map and Results'!$H$56,'Map and Results'!$H51),IF(TowerDistanceMatrix!AJ33&gt;=('Map and Results'!$G51+'Map and Results'!$G$56),0,'Map and Results'!$G$56^2*ACOS((TowerDistanceMatrix!AJ33^2+'Map and Results'!$G$56^2-'Map and Results'!$G51^2)/(2*TowerDistanceMatrix!AJ33*'Map and Results'!$G$56))+'Map and Results'!$G51^2*ACOS((TowerDistanceMatrix!AJ33^2-'Map and Results'!$G$56^2+'Map and Results'!$G51^2)/(2*TowerDistanceMatrix!AJ33*'Map and Results'!$G51))-0.5*SQRT((-TowerDistanceMatrix!AJ33+'Map and Results'!$G$56+'Map and Results'!$G51)*(TowerDistanceMatrix!AJ33+'Map and Results'!$G$56-'Map and Results'!$G51)*(TowerDistanceMatrix!AJ33-'Map and Results'!$G$56+'Map and Results'!$G51)*(TowerDistanceMatrix!AJ33+'Map and Results'!$G$56+'Map and Results'!$G51))))</f>
        <v>0</v>
      </c>
      <c r="AK34" s="26">
        <f ca="1">IF(TowerDistanceMatrix!AK33&lt;=ABS('Map and Results'!$G$57-'Map and Results'!$G51),MIN('Map and Results'!$H$57,'Map and Results'!$H51),IF(TowerDistanceMatrix!AK33&gt;=('Map and Results'!$G51+'Map and Results'!$G$57),0,'Map and Results'!$G$57^2*ACOS((TowerDistanceMatrix!AK33^2+'Map and Results'!$G$57^2-'Map and Results'!$G51^2)/(2*TowerDistanceMatrix!AK33*'Map and Results'!$G$57))+'Map and Results'!$G51^2*ACOS((TowerDistanceMatrix!AK33^2-'Map and Results'!$G$57^2+'Map and Results'!$G51^2)/(2*TowerDistanceMatrix!AK33*'Map and Results'!$G51))-0.5*SQRT((-TowerDistanceMatrix!AK33+'Map and Results'!$G$57+'Map and Results'!$G51)*(TowerDistanceMatrix!AK33+'Map and Results'!$G$57-'Map and Results'!$G51)*(TowerDistanceMatrix!AK33-'Map and Results'!$G$57+'Map and Results'!$G51)*(TowerDistanceMatrix!AK33+'Map and Results'!$G$57+'Map and Results'!$G51))))</f>
        <v>0</v>
      </c>
      <c r="AL34" s="26">
        <f ca="1">IF(TowerDistanceMatrix!AL33&lt;=ABS('Map and Results'!$G$58-'Map and Results'!$G51),MIN('Map and Results'!$H$58,'Map and Results'!$H51),IF(TowerDistanceMatrix!AL33&gt;=('Map and Results'!$G51+'Map and Results'!$G$58),0,'Map and Results'!$G$58^2*ACOS((TowerDistanceMatrix!AL33^2+'Map and Results'!$G$58^2-'Map and Results'!$G51^2)/(2*TowerDistanceMatrix!AL33*'Map and Results'!$G$58))+'Map and Results'!$G51^2*ACOS((TowerDistanceMatrix!AL33^2-'Map and Results'!$G$58^2+'Map and Results'!$G51^2)/(2*TowerDistanceMatrix!AL33*'Map and Results'!$G51))-0.5*SQRT((-TowerDistanceMatrix!AL33+'Map and Results'!$G$58+'Map and Results'!$G51)*(TowerDistanceMatrix!AL33+'Map and Results'!$G$58-'Map and Results'!$G51)*(TowerDistanceMatrix!AL33-'Map and Results'!$G$58+'Map and Results'!$G51)*(TowerDistanceMatrix!AL33+'Map and Results'!$G$58+'Map and Results'!$G51))))</f>
        <v>0</v>
      </c>
      <c r="AM34" s="26">
        <f ca="1">IF(TowerDistanceMatrix!AM33&lt;=ABS('Map and Results'!$G$59-'Map and Results'!$G51),MIN('Map and Results'!$H$59,'Map and Results'!$H51),IF(TowerDistanceMatrix!AM33&gt;=('Map and Results'!$G51+'Map and Results'!$G$59),0,'Map and Results'!$G$59^2*ACOS((TowerDistanceMatrix!AM33^2+'Map and Results'!$G$59^2-'Map and Results'!$G51^2)/(2*TowerDistanceMatrix!AM33*'Map and Results'!$G$59))+'Map and Results'!$G51^2*ACOS((TowerDistanceMatrix!AM33^2-'Map and Results'!$G$59^2+'Map and Results'!$G51^2)/(2*TowerDistanceMatrix!AM33*'Map and Results'!$G51))-0.5*SQRT((-TowerDistanceMatrix!AM33+'Map and Results'!$G$59+'Map and Results'!$G51)*(TowerDistanceMatrix!AM33+'Map and Results'!$G$59-'Map and Results'!$G51)*(TowerDistanceMatrix!AM33-'Map and Results'!$G$59+'Map and Results'!$G51)*(TowerDistanceMatrix!AM33+'Map and Results'!$G$59+'Map and Results'!$G51))))</f>
        <v>0</v>
      </c>
      <c r="AN34" s="26">
        <f ca="1">IF(TowerDistanceMatrix!AN33&lt;=ABS('Map and Results'!$G$60-'Map and Results'!$G51),MIN('Map and Results'!$H$60,'Map and Results'!$H51),IF(TowerDistanceMatrix!AN33&gt;=('Map and Results'!$G51+'Map and Results'!$G$60),0,'Map and Results'!$G$60^2*ACOS((TowerDistanceMatrix!AN33^2+'Map and Results'!$G$60^2-'Map and Results'!$G51^2)/(2*TowerDistanceMatrix!AN33*'Map and Results'!$G$60))+'Map and Results'!$G51^2*ACOS((TowerDistanceMatrix!AN33^2-'Map and Results'!$G$60^2+'Map and Results'!$G51^2)/(2*TowerDistanceMatrix!AN33*'Map and Results'!$G51))-0.5*SQRT((-TowerDistanceMatrix!AN33+'Map and Results'!$G$60+'Map and Results'!$G51)*(TowerDistanceMatrix!AN33+'Map and Results'!$G$60-'Map and Results'!$G51)*(TowerDistanceMatrix!AN33-'Map and Results'!$G$60+'Map and Results'!$G51)*(TowerDistanceMatrix!AN33+'Map and Results'!$G$60+'Map and Results'!$G51))))</f>
        <v>0</v>
      </c>
      <c r="AO34" s="26">
        <f ca="1">IF(TowerDistanceMatrix!AO33&lt;=ABS('Map and Results'!$G$61-'Map and Results'!$G51),MIN('Map and Results'!$H$61,'Map and Results'!$H51),IF(TowerDistanceMatrix!AO33&gt;=('Map and Results'!$G51+'Map and Results'!$G$61),0,'Map and Results'!$G$61^2*ACOS((TowerDistanceMatrix!AO33^2+'Map and Results'!$G$61^2-'Map and Results'!$G51^2)/(2*TowerDistanceMatrix!AO33*'Map and Results'!$G$61))+'Map and Results'!$G51^2*ACOS((TowerDistanceMatrix!AO33^2-'Map and Results'!$G$61^2+'Map and Results'!$G51^2)/(2*TowerDistanceMatrix!AO33*'Map and Results'!$G51))-0.5*SQRT((-TowerDistanceMatrix!AO33+'Map and Results'!$G$61+'Map and Results'!$G51)*(TowerDistanceMatrix!AO33+'Map and Results'!$G$61-'Map and Results'!$G51)*(TowerDistanceMatrix!AO33-'Map and Results'!$G$61+'Map and Results'!$G51)*(TowerDistanceMatrix!AO33+'Map and Results'!$G$61+'Map and Results'!$G51))))</f>
        <v>0</v>
      </c>
      <c r="AP34" s="26">
        <f ca="1">IF(TowerDistanceMatrix!AP33&lt;=ABS('Map and Results'!$G$62-'Map and Results'!$G51),MIN('Map and Results'!$H$62,'Map and Results'!$H51),IF(TowerDistanceMatrix!AP33&gt;=('Map and Results'!$G51+'Map and Results'!$G$62),0,'Map and Results'!$G$62^2*ACOS((TowerDistanceMatrix!AP33^2+'Map and Results'!$G$62^2-'Map and Results'!$G51^2)/(2*TowerDistanceMatrix!AP33*'Map and Results'!$G$62))+'Map and Results'!$G51^2*ACOS((TowerDistanceMatrix!AP33^2-'Map and Results'!$G$62^2+'Map and Results'!$G51^2)/(2*TowerDistanceMatrix!AP33*'Map and Results'!$G51))-0.5*SQRT((-TowerDistanceMatrix!AP33+'Map and Results'!$G$62+'Map and Results'!$G51)*(TowerDistanceMatrix!AP33+'Map and Results'!$G$62-'Map and Results'!$G51)*(TowerDistanceMatrix!AP33-'Map and Results'!$G$62+'Map and Results'!$G51)*(TowerDistanceMatrix!AP33+'Map and Results'!$G$62+'Map and Results'!$G51))))</f>
        <v>0</v>
      </c>
      <c r="AQ34" s="26">
        <f ca="1">IF(TowerDistanceMatrix!AQ33&lt;=ABS('Map and Results'!$G$63-'Map and Results'!$G51),MIN('Map and Results'!$H$63,'Map and Results'!$H51),IF(TowerDistanceMatrix!AQ33&gt;=('Map and Results'!$G51+'Map and Results'!$G$63),0,'Map and Results'!$G$63^2*ACOS((TowerDistanceMatrix!AQ33^2+'Map and Results'!$G$63^2-'Map and Results'!$G51^2)/(2*TowerDistanceMatrix!AQ33*'Map and Results'!$G$63))+'Map and Results'!$G51^2*ACOS((TowerDistanceMatrix!AQ33^2-'Map and Results'!$G$63^2+'Map and Results'!$G51^2)/(2*TowerDistanceMatrix!AQ33*'Map and Results'!$G51))-0.5*SQRT((-TowerDistanceMatrix!AQ33+'Map and Results'!$G$63+'Map and Results'!$G51)*(TowerDistanceMatrix!AQ33+'Map and Results'!$G$63-'Map and Results'!$G51)*(TowerDistanceMatrix!AQ33-'Map and Results'!$G$63+'Map and Results'!$G51)*(TowerDistanceMatrix!AQ33+'Map and Results'!$G$63+'Map and Results'!$G51))))</f>
        <v>0</v>
      </c>
      <c r="AR34" s="26">
        <f ca="1">IF(TowerDistanceMatrix!AR33&lt;=ABS('Map and Results'!$G$64-'Map and Results'!$G51),MIN('Map and Results'!$H$64,'Map and Results'!$H51),IF(TowerDistanceMatrix!AR33&gt;=('Map and Results'!$G51+'Map and Results'!$G$64),0,'Map and Results'!$G$64^2*ACOS((TowerDistanceMatrix!AR33^2+'Map and Results'!$G$64^2-'Map and Results'!$G51^2)/(2*TowerDistanceMatrix!AR33*'Map and Results'!$G$64))+'Map and Results'!$G51^2*ACOS((TowerDistanceMatrix!AR33^2-'Map and Results'!$G$64^2+'Map and Results'!$G51^2)/(2*TowerDistanceMatrix!AR33*'Map and Results'!$G51))-0.5*SQRT((-TowerDistanceMatrix!AR33+'Map and Results'!$G$64+'Map and Results'!$G51)*(TowerDistanceMatrix!AR33+'Map and Results'!$G$64-'Map and Results'!$G51)*(TowerDistanceMatrix!AR33-'Map and Results'!$G$64+'Map and Results'!$G51)*(TowerDistanceMatrix!AR33+'Map and Results'!$G$64+'Map and Results'!$G51))))</f>
        <v>0</v>
      </c>
      <c r="AS34" s="26">
        <f ca="1">IF(TowerDistanceMatrix!AS33&lt;=ABS('Map and Results'!$G$65-'Map and Results'!$G51),MIN('Map and Results'!$H$65,'Map and Results'!$H51),IF(TowerDistanceMatrix!AS33&gt;=('Map and Results'!$G51+'Map and Results'!$G$65),0,'Map and Results'!$G$65^2*ACOS((TowerDistanceMatrix!AS33^2+'Map and Results'!$G$65^2-'Map and Results'!$G51^2)/(2*TowerDistanceMatrix!AS33*'Map and Results'!$G$65))+'Map and Results'!$G51^2*ACOS((TowerDistanceMatrix!AS33^2-'Map and Results'!$G$65^2+'Map and Results'!$G51^2)/(2*TowerDistanceMatrix!AS33*'Map and Results'!$G51))-0.5*SQRT((-TowerDistanceMatrix!AS33+'Map and Results'!$G$65+'Map and Results'!$G51)*(TowerDistanceMatrix!AS33+'Map and Results'!$G$65-'Map and Results'!$G51)*(TowerDistanceMatrix!AS33-'Map and Results'!$G$65+'Map and Results'!$G51)*(TowerDistanceMatrix!AS33+'Map and Results'!$G$65+'Map and Results'!$G51))))</f>
        <v>0</v>
      </c>
      <c r="AT34" s="26">
        <f ca="1">IF(TowerDistanceMatrix!AT33&lt;=ABS('Map and Results'!$G$66-'Map and Results'!$G51),MIN('Map and Results'!$H$66,'Map and Results'!$H51),IF(TowerDistanceMatrix!AT33&gt;=('Map and Results'!$G51+'Map and Results'!$G$66),0,'Map and Results'!$G$66^2*ACOS((TowerDistanceMatrix!AT33^2+'Map and Results'!$G$66^2-'Map and Results'!$G51^2)/(2*TowerDistanceMatrix!AT33*'Map and Results'!$G$66))+'Map and Results'!$G51^2*ACOS((TowerDistanceMatrix!AT33^2-'Map and Results'!$G$66^2+'Map and Results'!$G51^2)/(2*TowerDistanceMatrix!AT33*'Map and Results'!$G51))-0.5*SQRT((-TowerDistanceMatrix!AT33+'Map and Results'!$G$66+'Map and Results'!$G51)*(TowerDistanceMatrix!AT33+'Map and Results'!$G$66-'Map and Results'!$G51)*(TowerDistanceMatrix!AT33-'Map and Results'!$G$66+'Map and Results'!$G51)*(TowerDistanceMatrix!AT33+'Map and Results'!$G$66+'Map and Results'!$G51))))</f>
        <v>0</v>
      </c>
      <c r="AU34" s="26">
        <f ca="1">IF(TowerDistanceMatrix!AU33&lt;=ABS('Map and Results'!$G$67-'Map and Results'!$G51),MIN('Map and Results'!$H$67,'Map and Results'!$H51),IF(TowerDistanceMatrix!AU33&gt;=('Map and Results'!$G51+'Map and Results'!$G$67),0,'Map and Results'!$G$67^2*ACOS((TowerDistanceMatrix!AU33^2+'Map and Results'!$G$67^2-'Map and Results'!$G51^2)/(2*TowerDistanceMatrix!AU33*'Map and Results'!$G$67))+'Map and Results'!$G51^2*ACOS((TowerDistanceMatrix!AU33^2-'Map and Results'!$G$67^2+'Map and Results'!$G51^2)/(2*TowerDistanceMatrix!AU33*'Map and Results'!$G51))-0.5*SQRT((-TowerDistanceMatrix!AU33+'Map and Results'!$G$67+'Map and Results'!$G51)*(TowerDistanceMatrix!AU33+'Map and Results'!$G$67-'Map and Results'!$G51)*(TowerDistanceMatrix!AU33-'Map and Results'!$G$67+'Map and Results'!$G51)*(TowerDistanceMatrix!AU33+'Map and Results'!$G$67+'Map and Results'!$G51))))</f>
        <v>0</v>
      </c>
      <c r="AV34" s="26">
        <f ca="1">IF(TowerDistanceMatrix!AV33&lt;=ABS('Map and Results'!$G$68-'Map and Results'!$G51),MIN('Map and Results'!$H$68,'Map and Results'!$H51),IF(TowerDistanceMatrix!AV33&gt;=('Map and Results'!$G51+'Map and Results'!$G$68),0,'Map and Results'!$G$68^2*ACOS((TowerDistanceMatrix!AV33^2+'Map and Results'!$G$68^2-'Map and Results'!$G51^2)/(2*TowerDistanceMatrix!AV33*'Map and Results'!$G$68))+'Map and Results'!$G51^2*ACOS((TowerDistanceMatrix!AV33^2-'Map and Results'!$G$68^2+'Map and Results'!$G51^2)/(2*TowerDistanceMatrix!AV33*'Map and Results'!$G51))-0.5*SQRT((-TowerDistanceMatrix!AV33+'Map and Results'!$G$68+'Map and Results'!$G51)*(TowerDistanceMatrix!AV33+'Map and Results'!$G$68-'Map and Results'!$G51)*(TowerDistanceMatrix!AV33-'Map and Results'!$G$68+'Map and Results'!$G51)*(TowerDistanceMatrix!AV33+'Map and Results'!$G$68+'Map and Results'!$G51))))</f>
        <v>0</v>
      </c>
      <c r="AW34" s="26">
        <f ca="1">IF(TowerDistanceMatrix!AW33&lt;=ABS('Map and Results'!$G$69-'Map and Results'!$G51),MIN('Map and Results'!$H$69,'Map and Results'!$H51),IF(TowerDistanceMatrix!AW33&gt;=('Map and Results'!$G51+'Map and Results'!$G$69),0,'Map and Results'!$G$69^2*ACOS((TowerDistanceMatrix!AW33^2+'Map and Results'!$G$69^2-'Map and Results'!$G51^2)/(2*TowerDistanceMatrix!AW33*'Map and Results'!$G$69))+'Map and Results'!$G51^2*ACOS((TowerDistanceMatrix!AW33^2-'Map and Results'!$G$69^2+'Map and Results'!$G51^2)/(2*TowerDistanceMatrix!AW33*'Map and Results'!$G51))-0.5*SQRT((-TowerDistanceMatrix!AW33+'Map and Results'!$G$69+'Map and Results'!$G51)*(TowerDistanceMatrix!AW33+'Map and Results'!$G$69-'Map and Results'!$G51)*(TowerDistanceMatrix!AW33-'Map and Results'!$G$69+'Map and Results'!$G51)*(TowerDistanceMatrix!AW33+'Map and Results'!$G$69+'Map and Results'!$G51))))</f>
        <v>0</v>
      </c>
      <c r="AX34" s="26">
        <f ca="1">IF(TowerDistanceMatrix!AX33&lt;=ABS('Map and Results'!$G$70-'Map and Results'!$G51),MIN('Map and Results'!$H$70,'Map and Results'!$H51),IF(TowerDistanceMatrix!AX33&gt;=('Map and Results'!$G51+'Map and Results'!$G$70),0,'Map and Results'!$G$70^2*ACOS((TowerDistanceMatrix!AX33^2+'Map and Results'!$G$70^2-'Map and Results'!$G51^2)/(2*TowerDistanceMatrix!AX33*'Map and Results'!$G$70))+'Map and Results'!$G51^2*ACOS((TowerDistanceMatrix!AX33^2-'Map and Results'!$G$70^2+'Map and Results'!$G51^2)/(2*TowerDistanceMatrix!AX33*'Map and Results'!$G51))-0.5*SQRT((-TowerDistanceMatrix!AX33+'Map and Results'!$G$70+'Map and Results'!$G51)*(TowerDistanceMatrix!AX33+'Map and Results'!$G$70-'Map and Results'!$G51)*(TowerDistanceMatrix!AX33-'Map and Results'!$G$70+'Map and Results'!$G51)*(TowerDistanceMatrix!AX33+'Map and Results'!$G$70+'Map and Results'!$G51))))</f>
        <v>0</v>
      </c>
      <c r="AY34" s="26">
        <f ca="1">IF(TowerDistanceMatrix!AY33&lt;=ABS('Map and Results'!$G$71-'Map and Results'!$G51),MIN('Map and Results'!$H$71,'Map and Results'!$H51),IF(TowerDistanceMatrix!AY33&gt;=('Map and Results'!$G51+'Map and Results'!$G$71),0,'Map and Results'!$G$71^2*ACOS((TowerDistanceMatrix!AY33^2+'Map and Results'!$G$71^2-'Map and Results'!$G51^2)/(2*TowerDistanceMatrix!AY33*'Map and Results'!$G$71))+'Map and Results'!$G51^2*ACOS((TowerDistanceMatrix!AY33^2-'Map and Results'!$G$71^2+'Map and Results'!$G51^2)/(2*TowerDistanceMatrix!AY33*'Map and Results'!$G51))-0.5*SQRT((-TowerDistanceMatrix!AY33+'Map and Results'!$G$71+'Map and Results'!$G51)*(TowerDistanceMatrix!AY33+'Map and Results'!$G$71-'Map and Results'!$G51)*(TowerDistanceMatrix!AY33-'Map and Results'!$G$71+'Map and Results'!$G51)*(TowerDistanceMatrix!AY33+'Map and Results'!$G$71+'Map and Results'!$G51))))</f>
        <v>0</v>
      </c>
      <c r="AZ34" s="26">
        <f ca="1">IF(TowerDistanceMatrix!AZ33&lt;=ABS('Map and Results'!$G$72-'Map and Results'!$G51),MIN('Map and Results'!$H$72,'Map and Results'!$H51),IF(TowerDistanceMatrix!AZ33&gt;=('Map and Results'!$G51+'Map and Results'!$G$72),0,'Map and Results'!$G$72^2*ACOS((TowerDistanceMatrix!AZ33^2+'Map and Results'!$G$72^2-'Map and Results'!$G51^2)/(2*TowerDistanceMatrix!AZ33*'Map and Results'!$G$72))+'Map and Results'!$G51^2*ACOS((TowerDistanceMatrix!AZ33^2-'Map and Results'!$G$72^2+'Map and Results'!$G51^2)/(2*TowerDistanceMatrix!AZ33*'Map and Results'!$G51))-0.5*SQRT((-TowerDistanceMatrix!AZ33+'Map and Results'!$G$72+'Map and Results'!$G51)*(TowerDistanceMatrix!AZ33+'Map and Results'!$G$72-'Map and Results'!$G51)*(TowerDistanceMatrix!AZ33-'Map and Results'!$G$72+'Map and Results'!$G51)*(TowerDistanceMatrix!AZ33+'Map and Results'!$G$72+'Map and Results'!$G51))))</f>
        <v>0</v>
      </c>
      <c r="BA34" s="26"/>
      <c r="BB34" s="26"/>
      <c r="BC34">
        <f ca="1">IF('Map and Results'!B51=0,0,SUM(C34:AZ34))-BE34</f>
        <v>0</v>
      </c>
      <c r="BD34">
        <v>29</v>
      </c>
      <c r="BE34">
        <f t="shared" ca="1" si="0"/>
        <v>0</v>
      </c>
      <c r="BG34">
        <f t="shared" ca="1" si="1"/>
        <v>0</v>
      </c>
      <c r="BH34">
        <f t="shared" ca="1" si="2"/>
        <v>0</v>
      </c>
      <c r="BJ34">
        <f ca="1">IF('Map and Results'!B51=0,0,IF((SUM(C34:AZ34)-BE34)&gt;BH34,$BJ$3,0))</f>
        <v>0</v>
      </c>
    </row>
    <row r="35" spans="2:62" ht="15">
      <c r="B35" s="7">
        <v>30</v>
      </c>
      <c r="C35" s="4">
        <f ca="1">IF(TowerDistanceMatrix!C34&lt;=ABS('Map and Results'!$G$23-'Map and Results'!G52),MIN('Map and Results'!H52,'Map and Results'!H50),IF(TowerDistanceMatrix!C34&gt;=('Map and Results'!$G$23+'Map and Results'!G52),0,'Map and Results'!$G$23^2*ACOS((TowerDistanceMatrix!C34^2+'Map and Results'!$G$23^2-'Map and Results'!G52^2)/(2*TowerDistanceMatrix!C34*'Map and Results'!$G$23))+'Map and Results'!G52^2*ACOS((TowerDistanceMatrix!C34^2-'Map and Results'!$G$23^2+'Map and Results'!G52^2)/(2*TowerDistanceMatrix!C34*'Map and Results'!G52))-0.5*SQRT((-TowerDistanceMatrix!C34+'Map and Results'!$G$23+'Map and Results'!G52)*(TowerDistanceMatrix!C34+'Map and Results'!$G$23-'Map and Results'!G52)*(TowerDistanceMatrix!C34-'Map and Results'!$G$23+'Map and Results'!G52)*(TowerDistanceMatrix!C34+'Map and Results'!$G$23+'Map and Results'!G52))))</f>
        <v>0</v>
      </c>
      <c r="D35">
        <f ca="1">IF(TowerDistanceMatrix!D34&lt;=ABS('Map and Results'!$G$24-'Map and Results'!G52),MIN('Map and Results'!$H$24,'Map and Results'!H52),IF(TowerDistanceMatrix!D34&gt;=('Map and Results'!G52+'Map and Results'!$G$24),0,'Map and Results'!$G$24^2*ACOS((TowerDistanceMatrix!D34^2+'Map and Results'!$G$24^2-'Map and Results'!G52^2)/(2*TowerDistanceMatrix!D34*'Map and Results'!$G$24))+'Map and Results'!G52^2*ACOS((TowerDistanceMatrix!D34^2-'Map and Results'!$G$24^2+'Map and Results'!G52^2)/(2*TowerDistanceMatrix!D34*'Map and Results'!G52))-0.5*SQRT((-TowerDistanceMatrix!D34+'Map and Results'!$G$24+'Map and Results'!G52)*(TowerDistanceMatrix!D34+'Map and Results'!$G$24-'Map and Results'!G52)*(TowerDistanceMatrix!D34-'Map and Results'!$G$24+'Map and Results'!G52)*(TowerDistanceMatrix!D34+'Map and Results'!$G$24+'Map and Results'!G52))))</f>
        <v>0</v>
      </c>
      <c r="E35">
        <f ca="1">IF(TowerDistanceMatrix!E34&lt;=ABS('Map and Results'!$G$25-'Map and Results'!G52),MIN('Map and Results'!$H$25,'Map and Results'!H52),IF(TowerDistanceMatrix!E34&gt;=('Map and Results'!G52+'Map and Results'!$G$25),0,'Map and Results'!$G$25^2*ACOS((TowerDistanceMatrix!E34^2+'Map and Results'!$G$25^2-'Map and Results'!G52^2)/(2*TowerDistanceMatrix!E34*'Map and Results'!$G$25))+'Map and Results'!G52^2*ACOS((TowerDistanceMatrix!E34^2-'Map and Results'!$G$25^2+'Map and Results'!G52^2)/(2*TowerDistanceMatrix!E34*'Map and Results'!G52))-0.5*SQRT((-TowerDistanceMatrix!E34+'Map and Results'!$G$25+'Map and Results'!G52)*(TowerDistanceMatrix!E34+'Map and Results'!$G$25-'Map and Results'!G52)*(TowerDistanceMatrix!E34-'Map and Results'!$G$25+'Map and Results'!G52)*(TowerDistanceMatrix!E34+'Map and Results'!$G$25+'Map and Results'!G52))))</f>
        <v>0</v>
      </c>
      <c r="F35">
        <f ca="1">IF(TowerDistanceMatrix!F34&lt;=ABS('Map and Results'!$G$26-'Map and Results'!$G52),MIN('Map and Results'!$H$26,'Map and Results'!$H52),IF(TowerDistanceMatrix!F34&gt;=('Map and Results'!$G52+'Map and Results'!$G$26),0,'Map and Results'!$G$26^2*ACOS((TowerDistanceMatrix!F34^2+'Map and Results'!$G$26^2-'Map and Results'!$G52^2)/(2*TowerDistanceMatrix!F34*'Map and Results'!$G$26))+'Map and Results'!$G52^2*ACOS((TowerDistanceMatrix!F34^2-'Map and Results'!$G$26^2+'Map and Results'!$G52^2)/(2*TowerDistanceMatrix!F34*'Map and Results'!$G52))-0.5*SQRT((-TowerDistanceMatrix!F34+'Map and Results'!$G$26+'Map and Results'!$G52)*(TowerDistanceMatrix!F34+'Map and Results'!$G$26-'Map and Results'!$G52)*(TowerDistanceMatrix!F34-'Map and Results'!$G$26+'Map and Results'!$G52)*(TowerDistanceMatrix!F34+'Map and Results'!$G$26+'Map and Results'!$G52))))</f>
        <v>0</v>
      </c>
      <c r="G35" s="26">
        <f ca="1">IF(TowerDistanceMatrix!G34&lt;=ABS('Map and Results'!$G$27-'Map and Results'!$G52),MIN('Map and Results'!$H$27,'Map and Results'!$H52),IF(TowerDistanceMatrix!G34&gt;=('Map and Results'!$G52+'Map and Results'!$G$27),0,'Map and Results'!$G$27^2*ACOS((TowerDistanceMatrix!G34^2+'Map and Results'!$G$27^2-'Map and Results'!$G52^2)/(2*TowerDistanceMatrix!G34*'Map and Results'!$G$27))+'Map and Results'!$G52^2*ACOS((TowerDistanceMatrix!G34^2-'Map and Results'!$G$27^2+'Map and Results'!$G52^2)/(2*TowerDistanceMatrix!G34*'Map and Results'!$G52))-0.5*SQRT((-TowerDistanceMatrix!G34+'Map and Results'!$G$27+'Map and Results'!$G52)*(TowerDistanceMatrix!G34+'Map and Results'!$G$27-'Map and Results'!$G52)*(TowerDistanceMatrix!G34-'Map and Results'!$G$27+'Map and Results'!$G52)*(TowerDistanceMatrix!G34+'Map and Results'!$G$27+'Map and Results'!$G52))))</f>
        <v>0</v>
      </c>
      <c r="H35" s="26">
        <f ca="1">IF(TowerDistanceMatrix!H34&lt;=ABS('Map and Results'!$G$28-'Map and Results'!$G52),MIN('Map and Results'!$H$28,'Map and Results'!$H52),IF(TowerDistanceMatrix!H34&gt;=('Map and Results'!$G52+'Map and Results'!$G$28),0,'Map and Results'!$G$28^2*ACOS((TowerDistanceMatrix!H34^2+'Map and Results'!$G$28^2-'Map and Results'!$G52^2)/(2*TowerDistanceMatrix!H34*'Map and Results'!$G$28))+'Map and Results'!$G52^2*ACOS((TowerDistanceMatrix!H34^2-'Map and Results'!$G$28^2+'Map and Results'!$G52^2)/(2*TowerDistanceMatrix!H34*'Map and Results'!$G52))-0.5*SQRT((-TowerDistanceMatrix!H34+'Map and Results'!$G$28+'Map and Results'!$G52)*(TowerDistanceMatrix!H34+'Map and Results'!$G$28-'Map and Results'!$G52)*(TowerDistanceMatrix!H34-'Map and Results'!$G$28+'Map and Results'!$G52)*(TowerDistanceMatrix!H34+'Map and Results'!$G$28+'Map and Results'!$G52))))</f>
        <v>742.85149188181504</v>
      </c>
      <c r="I35">
        <f ca="1">IF(TowerDistanceMatrix!I34&lt;=ABS('Map and Results'!$G$29-'Map and Results'!$G52),MIN('Map and Results'!$H$29,'Map and Results'!$H52),IF(TowerDistanceMatrix!I34&gt;=('Map and Results'!$G52+'Map and Results'!$G$29),0,'Map and Results'!$G$29^2*ACOS((TowerDistanceMatrix!I34^2+'Map and Results'!$G$29^2-'Map and Results'!$G52^2)/(2*TowerDistanceMatrix!I34*'Map and Results'!$G$29))+'Map and Results'!$G52^2*ACOS((TowerDistanceMatrix!I34^2-'Map and Results'!$G$29^2+'Map and Results'!$G52^2)/(2*TowerDistanceMatrix!I34*'Map and Results'!$G52))-0.5*SQRT((-TowerDistanceMatrix!I34+'Map and Results'!$G$29+'Map and Results'!$G52)*(TowerDistanceMatrix!I34+'Map and Results'!$G$29-'Map and Results'!$G52)*(TowerDistanceMatrix!I34-'Map and Results'!$G$29+'Map and Results'!$G52)*(TowerDistanceMatrix!I34+'Map and Results'!$G$29+'Map and Results'!$G52))))</f>
        <v>77.744043609817481</v>
      </c>
      <c r="J35">
        <f ca="1">IF(TowerDistanceMatrix!J34&lt;=ABS('Map and Results'!$G$30-'Map and Results'!$G52),MIN('Map and Results'!$H$30,'Map and Results'!$H52),IF(TowerDistanceMatrix!J34&gt;=('Map and Results'!$G52+'Map and Results'!$G$30),0,'Map and Results'!$G$30^2*ACOS((TowerDistanceMatrix!J34^2+'Map and Results'!$G$30^2-'Map and Results'!$G52^2)/(2*TowerDistanceMatrix!J34*'Map and Results'!$G$30))+'Map and Results'!$G52^2*ACOS((TowerDistanceMatrix!J34^2-'Map and Results'!$G$30^2+'Map and Results'!$G52^2)/(2*TowerDistanceMatrix!J34*'Map and Results'!$G52))-0.5*SQRT((-TowerDistanceMatrix!J34+'Map and Results'!$G$30+'Map and Results'!$G52)*(TowerDistanceMatrix!J34+'Map and Results'!$G$30-'Map and Results'!$G52)*(TowerDistanceMatrix!J34-'Map and Results'!$G$30+'Map and Results'!$G52)*(TowerDistanceMatrix!J34+'Map and Results'!$G$30+'Map and Results'!$G52))))</f>
        <v>0</v>
      </c>
      <c r="K35" s="26">
        <f ca="1">IF(TowerDistanceMatrix!K34&lt;=ABS('Map and Results'!$G$31-'Map and Results'!$G52),MIN('Map and Results'!$H$31,'Map and Results'!$H52),IF(TowerDistanceMatrix!K34&gt;=('Map and Results'!$G52+'Map and Results'!$G$31),0,'Map and Results'!$G$31^2*ACOS((TowerDistanceMatrix!K34^2+'Map and Results'!$G$31^2-'Map and Results'!$G52^2)/(2*TowerDistanceMatrix!K34*'Map and Results'!$G$31))+'Map and Results'!$G52^2*ACOS((TowerDistanceMatrix!K34^2-'Map and Results'!$G$31^2+'Map and Results'!$G52^2)/(2*TowerDistanceMatrix!K34*'Map and Results'!$G52))-0.5*SQRT((-TowerDistanceMatrix!K34+'Map and Results'!$G$31+'Map and Results'!$G52)*(TowerDistanceMatrix!K34+'Map and Results'!$G$31-'Map and Results'!$G52)*(TowerDistanceMatrix!K34-'Map and Results'!$G$31+'Map and Results'!$G52)*(TowerDistanceMatrix!K34+'Map and Results'!$G$31+'Map and Results'!$G52))))</f>
        <v>0</v>
      </c>
      <c r="L35" s="26">
        <f ca="1">IF(TowerDistanceMatrix!L34&lt;=ABS('Map and Results'!$G$32-'Map and Results'!$G52),MIN('Map and Results'!$H$32,'Map and Results'!$H52),IF(TowerDistanceMatrix!L34&gt;=('Map and Results'!$G52+'Map and Results'!$G$32),0,'Map and Results'!$G$32^2*ACOS((TowerDistanceMatrix!L34^2+'Map and Results'!$G$32^2-'Map and Results'!$G52^2)/(2*TowerDistanceMatrix!L34*'Map and Results'!$G$32))+'Map and Results'!$G52^2*ACOS((TowerDistanceMatrix!L34^2-'Map and Results'!$G$32^2+'Map and Results'!$G52^2)/(2*TowerDistanceMatrix!L34*'Map and Results'!$G52))-0.5*SQRT((-TowerDistanceMatrix!L34+'Map and Results'!$G$32+'Map and Results'!$G52)*(TowerDistanceMatrix!L34+'Map and Results'!$G$32-'Map and Results'!$G52)*(TowerDistanceMatrix!L34-'Map and Results'!$G$32+'Map and Results'!$G52)*(TowerDistanceMatrix!L34+'Map and Results'!$G$32+'Map and Results'!$G52))))</f>
        <v>0</v>
      </c>
      <c r="M35" s="26">
        <f ca="1">IF(TowerDistanceMatrix!M34&lt;=ABS('Map and Results'!$G$33-'Map and Results'!$G52),MIN('Map and Results'!$H$33,'Map and Results'!$H52),IF(TowerDistanceMatrix!M34&gt;=('Map and Results'!$G52+'Map and Results'!$G$33),0,'Map and Results'!$G$33^2*ACOS((TowerDistanceMatrix!M34^2+'Map and Results'!$G$33^2-'Map and Results'!$G52^2)/(2*TowerDistanceMatrix!M34*'Map and Results'!$G$33))+'Map and Results'!$G52^2*ACOS((TowerDistanceMatrix!M34^2-'Map and Results'!$G$33^2+'Map and Results'!$G52^2)/(2*TowerDistanceMatrix!M34*'Map and Results'!$G52))-0.5*SQRT((-TowerDistanceMatrix!M34+'Map and Results'!$G$33+'Map and Results'!$G52)*(TowerDistanceMatrix!M34+'Map and Results'!$G$33-'Map and Results'!$G52)*(TowerDistanceMatrix!M34-'Map and Results'!$G$33+'Map and Results'!$G52)*(TowerDistanceMatrix!M34+'Map and Results'!$G$33+'Map and Results'!$G52))))</f>
        <v>0</v>
      </c>
      <c r="N35" s="26">
        <f ca="1">IF(TowerDistanceMatrix!N34&lt;=ABS('Map and Results'!$G$34-'Map and Results'!$G52),MIN('Map and Results'!$H$34,'Map and Results'!$H52),IF(TowerDistanceMatrix!N34&gt;=('Map and Results'!$G52+'Map and Results'!$G$34),0,'Map and Results'!$G$34^2*ACOS((TowerDistanceMatrix!N34^2+'Map and Results'!$G$34^2-'Map and Results'!$G52^2)/(2*TowerDistanceMatrix!N34*'Map and Results'!$G$34))+'Map and Results'!$G52^2*ACOS((TowerDistanceMatrix!N34^2-'Map and Results'!$G$34^2+'Map and Results'!$G52^2)/(2*TowerDistanceMatrix!N34*'Map and Results'!$G52))-0.5*SQRT((-TowerDistanceMatrix!N34+'Map and Results'!$G$34+'Map and Results'!$G52)*(TowerDistanceMatrix!N34+'Map and Results'!$G$34-'Map and Results'!$G52)*(TowerDistanceMatrix!N34-'Map and Results'!$G$34+'Map and Results'!$G52)*(TowerDistanceMatrix!N34+'Map and Results'!$G$34+'Map and Results'!$G52))))</f>
        <v>0</v>
      </c>
      <c r="O35" s="26">
        <f ca="1">IF(TowerDistanceMatrix!O34&lt;=ABS('Map and Results'!$G$35-'Map and Results'!$G52),MIN('Map and Results'!$H$35,'Map and Results'!$H52),IF(TowerDistanceMatrix!O34&gt;=('Map and Results'!$G52+'Map and Results'!$G$35),0,'Map and Results'!$G$35^2*ACOS((TowerDistanceMatrix!O34^2+'Map and Results'!$G$35^2-'Map and Results'!$G52^2)/(2*TowerDistanceMatrix!O34*'Map and Results'!$G$35))+'Map and Results'!$G52^2*ACOS((TowerDistanceMatrix!O34^2-'Map and Results'!$G$35^2+'Map and Results'!$G52^2)/(2*TowerDistanceMatrix!O34*'Map and Results'!$G52))-0.5*SQRT((-TowerDistanceMatrix!O34+'Map and Results'!$G$35+'Map and Results'!$G52)*(TowerDistanceMatrix!O34+'Map and Results'!$G$35-'Map and Results'!$G52)*(TowerDistanceMatrix!O34-'Map and Results'!$G$35+'Map and Results'!$G52)*(TowerDistanceMatrix!O34+'Map and Results'!$G$35+'Map and Results'!$G52))))</f>
        <v>0</v>
      </c>
      <c r="P35" s="26">
        <f ca="1">IF(TowerDistanceMatrix!P34&lt;=ABS('Map and Results'!$G$36-'Map and Results'!$G52),MIN('Map and Results'!$H$36,'Map and Results'!$H52),IF(TowerDistanceMatrix!P34&gt;=('Map and Results'!$G52+'Map and Results'!$G$36),0,'Map and Results'!$G$36^2*ACOS((TowerDistanceMatrix!P34^2+'Map and Results'!$G$36^2-'Map and Results'!$G52^2)/(2*TowerDistanceMatrix!P34*'Map and Results'!$G$36))+'Map and Results'!$G52^2*ACOS((TowerDistanceMatrix!P34^2-'Map and Results'!$G$36^2+'Map and Results'!$G52^2)/(2*TowerDistanceMatrix!P34*'Map and Results'!$G52))-0.5*SQRT((-TowerDistanceMatrix!P34+'Map and Results'!$G$36+'Map and Results'!$G52)*(TowerDistanceMatrix!P34+'Map and Results'!$G$36-'Map and Results'!$G52)*(TowerDistanceMatrix!P34-'Map and Results'!$G$36+'Map and Results'!$G52)*(TowerDistanceMatrix!P34+'Map and Results'!$G$36+'Map and Results'!$G52))))</f>
        <v>0</v>
      </c>
      <c r="Q35" s="26">
        <f ca="1">IF(TowerDistanceMatrix!Q34&lt;=ABS('Map and Results'!$G$37-'Map and Results'!$G52),MIN('Map and Results'!$H$37,'Map and Results'!$H52),IF(TowerDistanceMatrix!Q34&gt;=('Map and Results'!$G52+'Map and Results'!$G$37),0,'Map and Results'!$G$37^2*ACOS((TowerDistanceMatrix!Q34^2+'Map and Results'!$G$37^2-'Map and Results'!$G52^2)/(2*TowerDistanceMatrix!Q34*'Map and Results'!$G$37))+'Map and Results'!$G52^2*ACOS((TowerDistanceMatrix!Q34^2-'Map and Results'!$G$37^2+'Map and Results'!$G52^2)/(2*TowerDistanceMatrix!Q34*'Map and Results'!$G52))-0.5*SQRT((-TowerDistanceMatrix!Q34+'Map and Results'!$G$37+'Map and Results'!$G52)*(TowerDistanceMatrix!Q34+'Map and Results'!$G$37-'Map and Results'!$G52)*(TowerDistanceMatrix!Q34-'Map and Results'!$G$37+'Map and Results'!$G52)*(TowerDistanceMatrix!Q34+'Map and Results'!$G$37+'Map and Results'!$G52))))</f>
        <v>632.11899819661858</v>
      </c>
      <c r="R35" s="26">
        <f ca="1">IF(TowerDistanceMatrix!R34&lt;=ABS('Map and Results'!$G$38-'Map and Results'!$G52),MIN('Map and Results'!$H$38,'Map and Results'!$H52),IF(TowerDistanceMatrix!R34&gt;=('Map and Results'!$G52+'Map and Results'!$G$38),0,'Map and Results'!$G$38^2*ACOS((TowerDistanceMatrix!R34^2+'Map and Results'!$G$38^2-'Map and Results'!$G52^2)/(2*TowerDistanceMatrix!R34*'Map and Results'!$G$38))+'Map and Results'!$G52^2*ACOS((TowerDistanceMatrix!R34^2-'Map and Results'!$G$38^2+'Map and Results'!$G52^2)/(2*TowerDistanceMatrix!R34*'Map and Results'!$G52))-0.5*SQRT((-TowerDistanceMatrix!R34+'Map and Results'!$G$38+'Map and Results'!$G52)*(TowerDistanceMatrix!R34+'Map and Results'!$G$38-'Map and Results'!$G52)*(TowerDistanceMatrix!R34-'Map and Results'!$G$38+'Map and Results'!$G52)*(TowerDistanceMatrix!R34+'Map and Results'!$G$38+'Map and Results'!$G52))))</f>
        <v>204.6031690642393</v>
      </c>
      <c r="S35" s="26">
        <f ca="1">IF(TowerDistanceMatrix!S34&lt;=ABS('Map and Results'!$G$39-'Map and Results'!$G52),MIN('Map and Results'!$H$39,'Map and Results'!$H52),IF(TowerDistanceMatrix!S34&gt;=('Map and Results'!$G52+'Map and Results'!$G$39),0,'Map and Results'!$G$39^2*ACOS((TowerDistanceMatrix!S34^2+'Map and Results'!$G$39^2-'Map and Results'!$G52^2)/(2*TowerDistanceMatrix!S34*'Map and Results'!$G$39))+'Map and Results'!$G52^2*ACOS((TowerDistanceMatrix!S34^2-'Map and Results'!$G$39^2+'Map and Results'!$G52^2)/(2*TowerDistanceMatrix!S34*'Map and Results'!$G52))-0.5*SQRT((-TowerDistanceMatrix!S34+'Map and Results'!$G$39+'Map and Results'!$G52)*(TowerDistanceMatrix!S34+'Map and Results'!$G$39-'Map and Results'!$G52)*(TowerDistanceMatrix!S34-'Map and Results'!$G$39+'Map and Results'!$G52)*(TowerDistanceMatrix!S34+'Map and Results'!$G$39+'Map and Results'!$G52))))</f>
        <v>0</v>
      </c>
      <c r="T35" s="26">
        <f ca="1">IF(TowerDistanceMatrix!T34&lt;=ABS('Map and Results'!$G$40-'Map and Results'!$G52),MIN('Map and Results'!$H$40,'Map and Results'!$H52),IF(TowerDistanceMatrix!T34&gt;=('Map and Results'!$G52+'Map and Results'!$G$40),0,'Map and Results'!$G$40^2*ACOS((TowerDistanceMatrix!T34^2+'Map and Results'!$G$40^2-'Map and Results'!$G52^2)/(2*TowerDistanceMatrix!T34*'Map and Results'!$G$40))+'Map and Results'!$G52^2*ACOS((TowerDistanceMatrix!T34^2-'Map and Results'!$G$40^2+'Map and Results'!$G52^2)/(2*TowerDistanceMatrix!T34*'Map and Results'!$G52))-0.5*SQRT((-TowerDistanceMatrix!T34+'Map and Results'!$G$40+'Map and Results'!$G52)*(TowerDistanceMatrix!T34+'Map and Results'!$G$40-'Map and Results'!$G52)*(TowerDistanceMatrix!T34-'Map and Results'!$G$40+'Map and Results'!$G52)*(TowerDistanceMatrix!T34+'Map and Results'!$G$40+'Map and Results'!$G52))))</f>
        <v>0</v>
      </c>
      <c r="U35" s="26">
        <f ca="1">IF(TowerDistanceMatrix!U34&lt;=ABS('Map and Results'!$G$41-'Map and Results'!$G52),MIN('Map and Results'!$H$41,'Map and Results'!$H52),IF(TowerDistanceMatrix!U34&gt;=('Map and Results'!$G52+'Map and Results'!$G$41),0,'Map and Results'!$G$41^2*ACOS((TowerDistanceMatrix!U34^2+'Map and Results'!$G$41^2-'Map and Results'!$G52^2)/(2*TowerDistanceMatrix!U34*'Map and Results'!$G$41))+'Map and Results'!$G52^2*ACOS((TowerDistanceMatrix!U34^2-'Map and Results'!$G$41^2+'Map and Results'!$G52^2)/(2*TowerDistanceMatrix!U34*'Map and Results'!$G52))-0.5*SQRT((-TowerDistanceMatrix!U34+'Map and Results'!$G$41+'Map and Results'!$G52)*(TowerDistanceMatrix!U34+'Map and Results'!$G$41-'Map and Results'!$G52)*(TowerDistanceMatrix!U34-'Map and Results'!$G$41+'Map and Results'!$G52)*(TowerDistanceMatrix!U34+'Map and Results'!$G$41+'Map and Results'!$G52))))</f>
        <v>0</v>
      </c>
      <c r="V35" s="26">
        <f ca="1">IF(TowerDistanceMatrix!V34&lt;=ABS('Map and Results'!$G$42-'Map and Results'!$G52),MIN('Map and Results'!$H$42,'Map and Results'!$H52),IF(TowerDistanceMatrix!V34&gt;=('Map and Results'!$G52+'Map and Results'!$G$42),0,'Map and Results'!$G$42^2*ACOS((TowerDistanceMatrix!V34^2+'Map and Results'!$G$42^2-'Map and Results'!$G52^2)/(2*TowerDistanceMatrix!V34*'Map and Results'!$G$42))+'Map and Results'!$G52^2*ACOS((TowerDistanceMatrix!V34^2-'Map and Results'!$G$42^2+'Map and Results'!$G52^2)/(2*TowerDistanceMatrix!V34*'Map and Results'!$G52))-0.5*SQRT((-TowerDistanceMatrix!V34+'Map and Results'!$G$42+'Map and Results'!$G52)*(TowerDistanceMatrix!V34+'Map and Results'!$G$42-'Map and Results'!$G52)*(TowerDistanceMatrix!V34-'Map and Results'!$G$42+'Map and Results'!$G52)*(TowerDistanceMatrix!V34+'Map and Results'!$G$42+'Map and Results'!$G52))))</f>
        <v>0</v>
      </c>
      <c r="W35" s="26">
        <f ca="1">IF(TowerDistanceMatrix!W34&lt;=ABS('Map and Results'!$G$43-'Map and Results'!$G52),MIN('Map and Results'!$H$43,'Map and Results'!$H52),IF(TowerDistanceMatrix!W34&gt;=('Map and Results'!$G52+'Map and Results'!$G$43),0,'Map and Results'!$G$43^2*ACOS((TowerDistanceMatrix!W34^2+'Map and Results'!$G$43^2-'Map and Results'!$G52^2)/(2*TowerDistanceMatrix!W34*'Map and Results'!$G$43))+'Map and Results'!$G52^2*ACOS((TowerDistanceMatrix!W34^2-'Map and Results'!$G$43^2+'Map and Results'!$G52^2)/(2*TowerDistanceMatrix!W34*'Map and Results'!$G52))-0.5*SQRT((-TowerDistanceMatrix!W34+'Map and Results'!$G$43+'Map and Results'!$G52)*(TowerDistanceMatrix!W34+'Map and Results'!$G$43-'Map and Results'!$G52)*(TowerDistanceMatrix!W34-'Map and Results'!$G$43+'Map and Results'!$G52)*(TowerDistanceMatrix!W34+'Map and Results'!$G$43+'Map and Results'!$G52))))</f>
        <v>0</v>
      </c>
      <c r="X35" s="26">
        <f ca="1">IF(TowerDistanceMatrix!X34&lt;=ABS('Map and Results'!$G$44-'Map and Results'!$G52),MIN('Map and Results'!$H$44,'Map and Results'!$H52),IF(TowerDistanceMatrix!X34&gt;=('Map and Results'!$G52+'Map and Results'!$G$44),0,'Map and Results'!$G$44^2*ACOS((TowerDistanceMatrix!X34^2+'Map and Results'!$G$44^2-'Map and Results'!$G52^2)/(2*TowerDistanceMatrix!X34*'Map and Results'!$G$44))+'Map and Results'!$G52^2*ACOS((TowerDistanceMatrix!X34^2-'Map and Results'!$G$44^2+'Map and Results'!$G52^2)/(2*TowerDistanceMatrix!X34*'Map and Results'!$G52))-0.5*SQRT((-TowerDistanceMatrix!X34+'Map and Results'!$G$44+'Map and Results'!$G52)*(TowerDistanceMatrix!X34+'Map and Results'!$G$44-'Map and Results'!$G52)*(TowerDistanceMatrix!X34-'Map and Results'!$G$44+'Map and Results'!$G52)*(TowerDistanceMatrix!X34+'Map and Results'!$G$44+'Map and Results'!$G52))))</f>
        <v>421.26818326717364</v>
      </c>
      <c r="Y35" s="26">
        <f ca="1">IF(TowerDistanceMatrix!Y34&lt;=ABS('Map and Results'!$G$45-'Map and Results'!$G52),MIN('Map and Results'!$H$45,'Map and Results'!$H52),IF(TowerDistanceMatrix!Y34&gt;=('Map and Results'!$G52+'Map and Results'!$G$45),0,'Map and Results'!$G$45^2*ACOS((TowerDistanceMatrix!Y34^2+'Map and Results'!$G$45^2-'Map and Results'!$G52^2)/(2*TowerDistanceMatrix!Y34*'Map and Results'!$G$45))+'Map and Results'!$G52^2*ACOS((TowerDistanceMatrix!Y34^2-'Map and Results'!$G$45^2+'Map and Results'!$G52^2)/(2*TowerDistanceMatrix!Y34*'Map and Results'!$G52))-0.5*SQRT((-TowerDistanceMatrix!Y34+'Map and Results'!$G$45+'Map and Results'!$G52)*(TowerDistanceMatrix!Y34+'Map and Results'!$G$45-'Map and Results'!$G52)*(TowerDistanceMatrix!Y34-'Map and Results'!$G$45+'Map and Results'!$G52)*(TowerDistanceMatrix!Y34+'Map and Results'!$G$45+'Map and Results'!$G52))))</f>
        <v>2.6315397316515714</v>
      </c>
      <c r="Z35" s="26">
        <f ca="1">IF(TowerDistanceMatrix!Z34&lt;=ABS('Map and Results'!$G$46-'Map and Results'!$G52),MIN('Map and Results'!$H$46,'Map and Results'!$H52),IF(TowerDistanceMatrix!Z34&gt;=('Map and Results'!$G52+'Map and Results'!$G$46),0,'Map and Results'!$G$46^2*ACOS((TowerDistanceMatrix!Z34^2+'Map and Results'!$G$46^2-'Map and Results'!$G52^2)/(2*TowerDistanceMatrix!Z34*'Map and Results'!$G$46))+'Map and Results'!$G52^2*ACOS((TowerDistanceMatrix!Z34^2-'Map and Results'!$G$46^2+'Map and Results'!$G52^2)/(2*TowerDistanceMatrix!Z34*'Map and Results'!$G52))-0.5*SQRT((-TowerDistanceMatrix!Z34+'Map and Results'!$G$46+'Map and Results'!$G52)*(TowerDistanceMatrix!Z34+'Map and Results'!$G$46-'Map and Results'!$G52)*(TowerDistanceMatrix!Z34-'Map and Results'!$G$46+'Map and Results'!$G52)*(TowerDistanceMatrix!Z34+'Map and Results'!$G$46+'Map and Results'!$G52))))</f>
        <v>0</v>
      </c>
      <c r="AA35" s="26">
        <f ca="1">IF(TowerDistanceMatrix!AA34&lt;=ABS('Map and Results'!$G$47-'Map and Results'!$G52),MIN('Map and Results'!$H$47,'Map and Results'!$H52),IF(TowerDistanceMatrix!AA34&gt;=('Map and Results'!$G52+'Map and Results'!$G$47),0,'Map and Results'!$G$47^2*ACOS((TowerDistanceMatrix!AA34^2+'Map and Results'!$G$47^2-'Map and Results'!$G52^2)/(2*TowerDistanceMatrix!AA34*'Map and Results'!$G$47))+'Map and Results'!$G52^2*ACOS((TowerDistanceMatrix!AA34^2-'Map and Results'!$G$47^2+'Map and Results'!$G52^2)/(2*TowerDistanceMatrix!AA34*'Map and Results'!$G52))-0.5*SQRT((-TowerDistanceMatrix!AA34+'Map and Results'!$G$47+'Map and Results'!$G52)*(TowerDistanceMatrix!AA34+'Map and Results'!$G$47-'Map and Results'!$G52)*(TowerDistanceMatrix!AA34-'Map and Results'!$G$47+'Map and Results'!$G52)*(TowerDistanceMatrix!AA34+'Map and Results'!$G$47+'Map and Results'!$G52))))</f>
        <v>0</v>
      </c>
      <c r="AB35" s="26">
        <f ca="1">IF(TowerDistanceMatrix!AB34&lt;=ABS('Map and Results'!$G$48-'Map and Results'!$G52),MIN('Map and Results'!$H$48,'Map and Results'!$H52),IF(TowerDistanceMatrix!AB34&gt;=('Map and Results'!$G52+'Map and Results'!$G$48),0,'Map and Results'!$G$48^2*ACOS((TowerDistanceMatrix!AB34^2+'Map and Results'!$G$48^2-'Map and Results'!$G52^2)/(2*TowerDistanceMatrix!AB34*'Map and Results'!$G$48))+'Map and Results'!$G52^2*ACOS((TowerDistanceMatrix!AB34^2-'Map and Results'!$G$48^2+'Map and Results'!$G52^2)/(2*TowerDistanceMatrix!AB34*'Map and Results'!$G52))-0.5*SQRT((-TowerDistanceMatrix!AB34+'Map and Results'!$G$48+'Map and Results'!$G52)*(TowerDistanceMatrix!AB34+'Map and Results'!$G$48-'Map and Results'!$G52)*(TowerDistanceMatrix!AB34-'Map and Results'!$G$48+'Map and Results'!$G52)*(TowerDistanceMatrix!AB34+'Map and Results'!$G$48+'Map and Results'!$G52))))</f>
        <v>0</v>
      </c>
      <c r="AC35" s="26">
        <f ca="1">IF(TowerDistanceMatrix!AC34&lt;=ABS('Map and Results'!$G$49-'Map and Results'!$G52),MIN('Map and Results'!$H$49,'Map and Results'!$H52),IF(TowerDistanceMatrix!AC34&gt;=('Map and Results'!$G52+'Map and Results'!$G$49),0,'Map and Results'!$G$49^2*ACOS((TowerDistanceMatrix!AC34^2+'Map and Results'!$G$49^2-'Map and Results'!$G52^2)/(2*TowerDistanceMatrix!AC34*'Map and Results'!$G$49))+'Map and Results'!$G52^2*ACOS((TowerDistanceMatrix!AC34^2-'Map and Results'!$G$49^2+'Map and Results'!$G52^2)/(2*TowerDistanceMatrix!AC34*'Map and Results'!$G52))-0.5*SQRT((-TowerDistanceMatrix!AC34+'Map and Results'!$G$49+'Map and Results'!$G52)*(TowerDistanceMatrix!AC34+'Map and Results'!$G$49-'Map and Results'!$G52)*(TowerDistanceMatrix!AC34-'Map and Results'!$G$49+'Map and Results'!$G52)*(TowerDistanceMatrix!AC34+'Map and Results'!$G$49+'Map and Results'!$G52))))</f>
        <v>0</v>
      </c>
      <c r="AD35" s="26">
        <f ca="1">IF(TowerDistanceMatrix!AD34&lt;=ABS('Map and Results'!$G$50-'Map and Results'!$G52),MIN('Map and Results'!$H$50,'Map and Results'!$H52),IF(TowerDistanceMatrix!AD34&gt;=('Map and Results'!$G52+'Map and Results'!$G$50),0,'Map and Results'!$G$50^2*ACOS((TowerDistanceMatrix!AD34^2+'Map and Results'!$G$50^2-'Map and Results'!$G52^2)/(2*TowerDistanceMatrix!AD34*'Map and Results'!$G$50))+'Map and Results'!$G52^2*ACOS((TowerDistanceMatrix!AD34^2-'Map and Results'!$G$50^2+'Map and Results'!$G52^2)/(2*TowerDistanceMatrix!AD34*'Map and Results'!$G52))-0.5*SQRT((-TowerDistanceMatrix!AD34+'Map and Results'!$G$50+'Map and Results'!$G52)*(TowerDistanceMatrix!AD34+'Map and Results'!$G$50-'Map and Results'!$G52)*(TowerDistanceMatrix!AD34-'Map and Results'!$G$50+'Map and Results'!$G52)*(TowerDistanceMatrix!AD34+'Map and Results'!$G$50+'Map and Results'!$G52))))</f>
        <v>0</v>
      </c>
      <c r="AE35" s="26">
        <f ca="1">IF(TowerDistanceMatrix!AE34&lt;=ABS('Map and Results'!$G$51-'Map and Results'!$G52),MIN('Map and Results'!$H$51,'Map and Results'!$H52),IF(TowerDistanceMatrix!AE34&gt;=('Map and Results'!$G52+'Map and Results'!$G$51),0,'Map and Results'!$G$51^2*ACOS((TowerDistanceMatrix!AE34^2+'Map and Results'!$G$51^2-'Map and Results'!$G52^2)/(2*TowerDistanceMatrix!AE34*'Map and Results'!$G$51))+'Map and Results'!$G52^2*ACOS((TowerDistanceMatrix!AE34^2-'Map and Results'!$G$51^2+'Map and Results'!$G52^2)/(2*TowerDistanceMatrix!AE34*'Map and Results'!$G52))-0.5*SQRT((-TowerDistanceMatrix!AE34+'Map and Results'!$G$51+'Map and Results'!$G52)*(TowerDistanceMatrix!AE34+'Map and Results'!$G$51-'Map and Results'!$G52)*(TowerDistanceMatrix!AE34-'Map and Results'!$G$51+'Map and Results'!$G52)*(TowerDistanceMatrix!AE34+'Map and Results'!$G$51+'Map and Results'!$G52))))</f>
        <v>0</v>
      </c>
      <c r="AF35" s="26">
        <f ca="1">IF(TowerDistanceMatrix!AF34&lt;=ABS('Map and Results'!$G$52-'Map and Results'!$G52),MIN('Map and Results'!$H$52,'Map and Results'!$H52),IF(TowerDistanceMatrix!AF34&gt;=('Map and Results'!$G52+'Map and Results'!$G$52),0,'Map and Results'!$G$52^2*ACOS((TowerDistanceMatrix!AF34^2+'Map and Results'!$G$52^2-'Map and Results'!$G52^2)/(2*TowerDistanceMatrix!AF34*'Map and Results'!$G$52))+'Map and Results'!$G52^2*ACOS((TowerDistanceMatrix!AF34^2-'Map and Results'!$G$52^2+'Map and Results'!$G52^2)/(2*TowerDistanceMatrix!AF34*'Map and Results'!$G52))-0.5*SQRT((-TowerDistanceMatrix!AF34+'Map and Results'!$G$52+'Map and Results'!$G52)*(TowerDistanceMatrix!AF34+'Map and Results'!$G$52-'Map and Results'!$G52)*(TowerDistanceMatrix!AF34-'Map and Results'!$G$52+'Map and Results'!$G52)*(TowerDistanceMatrix!AF34+'Map and Results'!$G$52+'Map and Results'!$G52))))</f>
        <v>0</v>
      </c>
      <c r="AG35" s="26">
        <f ca="1">IF(TowerDistanceMatrix!AG34&lt;=ABS('Map and Results'!$G$53-'Map and Results'!$G52),MIN('Map and Results'!$H$53,'Map and Results'!$H52),IF(TowerDistanceMatrix!AG34&gt;=('Map and Results'!$G52+'Map and Results'!$G$53),0,'Map and Results'!$G$53^2*ACOS((TowerDistanceMatrix!AG34^2+'Map and Results'!$G$53^2-'Map and Results'!$G52^2)/(2*TowerDistanceMatrix!AG34*'Map and Results'!$G$53))+'Map and Results'!$G52^2*ACOS((TowerDistanceMatrix!AG34^2-'Map and Results'!$G$53^2+'Map and Results'!$G52^2)/(2*TowerDistanceMatrix!AG34*'Map and Results'!$G52))-0.5*SQRT((-TowerDistanceMatrix!AG34+'Map and Results'!$G$53+'Map and Results'!$G52)*(TowerDistanceMatrix!AG34+'Map and Results'!$G$53-'Map and Results'!$G52)*(TowerDistanceMatrix!AG34-'Map and Results'!$G$53+'Map and Results'!$G52)*(TowerDistanceMatrix!AG34+'Map and Results'!$G$53+'Map and Results'!$G52))))</f>
        <v>0</v>
      </c>
      <c r="AH35" s="26">
        <f ca="1">IF(TowerDistanceMatrix!AH34&lt;=ABS('Map and Results'!$G$54-'Map and Results'!$G52),MIN('Map and Results'!$H$54,'Map and Results'!$H52),IF(TowerDistanceMatrix!AH34&gt;=('Map and Results'!$G52+'Map and Results'!$G$54),0,'Map and Results'!$G$54^2*ACOS((TowerDistanceMatrix!AH34^2+'Map and Results'!$G$54^2-'Map and Results'!$G52^2)/(2*TowerDistanceMatrix!AH34*'Map and Results'!$G$54))+'Map and Results'!$G52^2*ACOS((TowerDistanceMatrix!AH34^2-'Map and Results'!$G$54^2+'Map and Results'!$G52^2)/(2*TowerDistanceMatrix!AH34*'Map and Results'!$G52))-0.5*SQRT((-TowerDistanceMatrix!AH34+'Map and Results'!$G$54+'Map and Results'!$G52)*(TowerDistanceMatrix!AH34+'Map and Results'!$G$54-'Map and Results'!$G52)*(TowerDistanceMatrix!AH34-'Map and Results'!$G$54+'Map and Results'!$G52)*(TowerDistanceMatrix!AH34+'Map and Results'!$G$54+'Map and Results'!$G52))))</f>
        <v>0</v>
      </c>
      <c r="AI35" s="26">
        <f ca="1">IF(TowerDistanceMatrix!AI34&lt;=ABS('Map and Results'!$G$55-'Map and Results'!$G52),MIN('Map and Results'!$H$55,'Map and Results'!$H52),IF(TowerDistanceMatrix!AI34&gt;=('Map and Results'!$G52+'Map and Results'!$G$55),0,'Map and Results'!$G$55^2*ACOS((TowerDistanceMatrix!AI34^2+'Map and Results'!$G$55^2-'Map and Results'!$G52^2)/(2*TowerDistanceMatrix!AI34*'Map and Results'!$G$55))+'Map and Results'!$G52^2*ACOS((TowerDistanceMatrix!AI34^2-'Map and Results'!$G$55^2+'Map and Results'!$G52^2)/(2*TowerDistanceMatrix!AI34*'Map and Results'!$G52))-0.5*SQRT((-TowerDistanceMatrix!AI34+'Map and Results'!$G$55+'Map and Results'!$G52)*(TowerDistanceMatrix!AI34+'Map and Results'!$G$55-'Map and Results'!$G52)*(TowerDistanceMatrix!AI34-'Map and Results'!$G$55+'Map and Results'!$G52)*(TowerDistanceMatrix!AI34+'Map and Results'!$G$55+'Map and Results'!$G52))))</f>
        <v>0</v>
      </c>
      <c r="AJ35" s="26">
        <f ca="1">IF(TowerDistanceMatrix!AJ34&lt;=ABS('Map and Results'!$G$56-'Map and Results'!$G52),MIN('Map and Results'!$H$56,'Map and Results'!$H52),IF(TowerDistanceMatrix!AJ34&gt;=('Map and Results'!$G52+'Map and Results'!$G$56),0,'Map and Results'!$G$56^2*ACOS((TowerDistanceMatrix!AJ34^2+'Map and Results'!$G$56^2-'Map and Results'!$G52^2)/(2*TowerDistanceMatrix!AJ34*'Map and Results'!$G$56))+'Map and Results'!$G52^2*ACOS((TowerDistanceMatrix!AJ34^2-'Map and Results'!$G$56^2+'Map and Results'!$G52^2)/(2*TowerDistanceMatrix!AJ34*'Map and Results'!$G52))-0.5*SQRT((-TowerDistanceMatrix!AJ34+'Map and Results'!$G$56+'Map and Results'!$G52)*(TowerDistanceMatrix!AJ34+'Map and Results'!$G$56-'Map and Results'!$G52)*(TowerDistanceMatrix!AJ34-'Map and Results'!$G$56+'Map and Results'!$G52)*(TowerDistanceMatrix!AJ34+'Map and Results'!$G$56+'Map and Results'!$G52))))</f>
        <v>0</v>
      </c>
      <c r="AK35" s="26">
        <f ca="1">IF(TowerDistanceMatrix!AK34&lt;=ABS('Map and Results'!$G$57-'Map and Results'!$G52),MIN('Map and Results'!$H$57,'Map and Results'!$H52),IF(TowerDistanceMatrix!AK34&gt;=('Map and Results'!$G52+'Map and Results'!$G$57),0,'Map and Results'!$G$57^2*ACOS((TowerDistanceMatrix!AK34^2+'Map and Results'!$G$57^2-'Map and Results'!$G52^2)/(2*TowerDistanceMatrix!AK34*'Map and Results'!$G$57))+'Map and Results'!$G52^2*ACOS((TowerDistanceMatrix!AK34^2-'Map and Results'!$G$57^2+'Map and Results'!$G52^2)/(2*TowerDistanceMatrix!AK34*'Map and Results'!$G52))-0.5*SQRT((-TowerDistanceMatrix!AK34+'Map and Results'!$G$57+'Map and Results'!$G52)*(TowerDistanceMatrix!AK34+'Map and Results'!$G$57-'Map and Results'!$G52)*(TowerDistanceMatrix!AK34-'Map and Results'!$G$57+'Map and Results'!$G52)*(TowerDistanceMatrix!AK34+'Map and Results'!$G$57+'Map and Results'!$G52))))</f>
        <v>0</v>
      </c>
      <c r="AL35" s="26">
        <f ca="1">IF(TowerDistanceMatrix!AL34&lt;=ABS('Map and Results'!$G$58-'Map and Results'!$G52),MIN('Map and Results'!$H$58,'Map and Results'!$H52),IF(TowerDistanceMatrix!AL34&gt;=('Map and Results'!$G52+'Map and Results'!$G$58),0,'Map and Results'!$G$58^2*ACOS((TowerDistanceMatrix!AL34^2+'Map and Results'!$G$58^2-'Map and Results'!$G52^2)/(2*TowerDistanceMatrix!AL34*'Map and Results'!$G$58))+'Map and Results'!$G52^2*ACOS((TowerDistanceMatrix!AL34^2-'Map and Results'!$G$58^2+'Map and Results'!$G52^2)/(2*TowerDistanceMatrix!AL34*'Map and Results'!$G52))-0.5*SQRT((-TowerDistanceMatrix!AL34+'Map and Results'!$G$58+'Map and Results'!$G52)*(TowerDistanceMatrix!AL34+'Map and Results'!$G$58-'Map and Results'!$G52)*(TowerDistanceMatrix!AL34-'Map and Results'!$G$58+'Map and Results'!$G52)*(TowerDistanceMatrix!AL34+'Map and Results'!$G$58+'Map and Results'!$G52))))</f>
        <v>0</v>
      </c>
      <c r="AM35" s="26">
        <f ca="1">IF(TowerDistanceMatrix!AM34&lt;=ABS('Map and Results'!$G$59-'Map and Results'!$G52),MIN('Map and Results'!$H$59,'Map and Results'!$H52),IF(TowerDistanceMatrix!AM34&gt;=('Map and Results'!$G52+'Map and Results'!$G$59),0,'Map and Results'!$G$59^2*ACOS((TowerDistanceMatrix!AM34^2+'Map and Results'!$G$59^2-'Map and Results'!$G52^2)/(2*TowerDistanceMatrix!AM34*'Map and Results'!$G$59))+'Map and Results'!$G52^2*ACOS((TowerDistanceMatrix!AM34^2-'Map and Results'!$G$59^2+'Map and Results'!$G52^2)/(2*TowerDistanceMatrix!AM34*'Map and Results'!$G52))-0.5*SQRT((-TowerDistanceMatrix!AM34+'Map and Results'!$G$59+'Map and Results'!$G52)*(TowerDistanceMatrix!AM34+'Map and Results'!$G$59-'Map and Results'!$G52)*(TowerDistanceMatrix!AM34-'Map and Results'!$G$59+'Map and Results'!$G52)*(TowerDistanceMatrix!AM34+'Map and Results'!$G$59+'Map and Results'!$G52))))</f>
        <v>0</v>
      </c>
      <c r="AN35" s="26">
        <f ca="1">IF(TowerDistanceMatrix!AN34&lt;=ABS('Map and Results'!$G$60-'Map and Results'!$G52),MIN('Map and Results'!$H$60,'Map and Results'!$H52),IF(TowerDistanceMatrix!AN34&gt;=('Map and Results'!$G52+'Map and Results'!$G$60),0,'Map and Results'!$G$60^2*ACOS((TowerDistanceMatrix!AN34^2+'Map and Results'!$G$60^2-'Map and Results'!$G52^2)/(2*TowerDistanceMatrix!AN34*'Map and Results'!$G$60))+'Map and Results'!$G52^2*ACOS((TowerDistanceMatrix!AN34^2-'Map and Results'!$G$60^2+'Map and Results'!$G52^2)/(2*TowerDistanceMatrix!AN34*'Map and Results'!$G52))-0.5*SQRT((-TowerDistanceMatrix!AN34+'Map and Results'!$G$60+'Map and Results'!$G52)*(TowerDistanceMatrix!AN34+'Map and Results'!$G$60-'Map and Results'!$G52)*(TowerDistanceMatrix!AN34-'Map and Results'!$G$60+'Map and Results'!$G52)*(TowerDistanceMatrix!AN34+'Map and Results'!$G$60+'Map and Results'!$G52))))</f>
        <v>0</v>
      </c>
      <c r="AO35" s="26">
        <f ca="1">IF(TowerDistanceMatrix!AO34&lt;=ABS('Map and Results'!$G$61-'Map and Results'!$G52),MIN('Map and Results'!$H$61,'Map and Results'!$H52),IF(TowerDistanceMatrix!AO34&gt;=('Map and Results'!$G52+'Map and Results'!$G$61),0,'Map and Results'!$G$61^2*ACOS((TowerDistanceMatrix!AO34^2+'Map and Results'!$G$61^2-'Map and Results'!$G52^2)/(2*TowerDistanceMatrix!AO34*'Map and Results'!$G$61))+'Map and Results'!$G52^2*ACOS((TowerDistanceMatrix!AO34^2-'Map and Results'!$G$61^2+'Map and Results'!$G52^2)/(2*TowerDistanceMatrix!AO34*'Map and Results'!$G52))-0.5*SQRT((-TowerDistanceMatrix!AO34+'Map and Results'!$G$61+'Map and Results'!$G52)*(TowerDistanceMatrix!AO34+'Map and Results'!$G$61-'Map and Results'!$G52)*(TowerDistanceMatrix!AO34-'Map and Results'!$G$61+'Map and Results'!$G52)*(TowerDistanceMatrix!AO34+'Map and Results'!$G$61+'Map and Results'!$G52))))</f>
        <v>0</v>
      </c>
      <c r="AP35" s="26">
        <f ca="1">IF(TowerDistanceMatrix!AP34&lt;=ABS('Map and Results'!$G$62-'Map and Results'!$G52),MIN('Map and Results'!$H$62,'Map and Results'!$H52),IF(TowerDistanceMatrix!AP34&gt;=('Map and Results'!$G52+'Map and Results'!$G$62),0,'Map and Results'!$G$62^2*ACOS((TowerDistanceMatrix!AP34^2+'Map and Results'!$G$62^2-'Map and Results'!$G52^2)/(2*TowerDistanceMatrix!AP34*'Map and Results'!$G$62))+'Map and Results'!$G52^2*ACOS((TowerDistanceMatrix!AP34^2-'Map and Results'!$G$62^2+'Map and Results'!$G52^2)/(2*TowerDistanceMatrix!AP34*'Map and Results'!$G52))-0.5*SQRT((-TowerDistanceMatrix!AP34+'Map and Results'!$G$62+'Map and Results'!$G52)*(TowerDistanceMatrix!AP34+'Map and Results'!$G$62-'Map and Results'!$G52)*(TowerDistanceMatrix!AP34-'Map and Results'!$G$62+'Map and Results'!$G52)*(TowerDistanceMatrix!AP34+'Map and Results'!$G$62+'Map and Results'!$G52))))</f>
        <v>0</v>
      </c>
      <c r="AQ35" s="26">
        <f ca="1">IF(TowerDistanceMatrix!AQ34&lt;=ABS('Map and Results'!$G$63-'Map and Results'!$G52),MIN('Map and Results'!$H$63,'Map and Results'!$H52),IF(TowerDistanceMatrix!AQ34&gt;=('Map and Results'!$G52+'Map and Results'!$G$63),0,'Map and Results'!$G$63^2*ACOS((TowerDistanceMatrix!AQ34^2+'Map and Results'!$G$63^2-'Map and Results'!$G52^2)/(2*TowerDistanceMatrix!AQ34*'Map and Results'!$G$63))+'Map and Results'!$G52^2*ACOS((TowerDistanceMatrix!AQ34^2-'Map and Results'!$G$63^2+'Map and Results'!$G52^2)/(2*TowerDistanceMatrix!AQ34*'Map and Results'!$G52))-0.5*SQRT((-TowerDistanceMatrix!AQ34+'Map and Results'!$G$63+'Map and Results'!$G52)*(TowerDistanceMatrix!AQ34+'Map and Results'!$G$63-'Map and Results'!$G52)*(TowerDistanceMatrix!AQ34-'Map and Results'!$G$63+'Map and Results'!$G52)*(TowerDistanceMatrix!AQ34+'Map and Results'!$G$63+'Map and Results'!$G52))))</f>
        <v>0</v>
      </c>
      <c r="AR35" s="26">
        <f ca="1">IF(TowerDistanceMatrix!AR34&lt;=ABS('Map and Results'!$G$64-'Map and Results'!$G52),MIN('Map and Results'!$H$64,'Map and Results'!$H52),IF(TowerDistanceMatrix!AR34&gt;=('Map and Results'!$G52+'Map and Results'!$G$64),0,'Map and Results'!$G$64^2*ACOS((TowerDistanceMatrix!AR34^2+'Map and Results'!$G$64^2-'Map and Results'!$G52^2)/(2*TowerDistanceMatrix!AR34*'Map and Results'!$G$64))+'Map and Results'!$G52^2*ACOS((TowerDistanceMatrix!AR34^2-'Map and Results'!$G$64^2+'Map and Results'!$G52^2)/(2*TowerDistanceMatrix!AR34*'Map and Results'!$G52))-0.5*SQRT((-TowerDistanceMatrix!AR34+'Map and Results'!$G$64+'Map and Results'!$G52)*(TowerDistanceMatrix!AR34+'Map and Results'!$G$64-'Map and Results'!$G52)*(TowerDistanceMatrix!AR34-'Map and Results'!$G$64+'Map and Results'!$G52)*(TowerDistanceMatrix!AR34+'Map and Results'!$G$64+'Map and Results'!$G52))))</f>
        <v>0</v>
      </c>
      <c r="AS35" s="26">
        <f ca="1">IF(TowerDistanceMatrix!AS34&lt;=ABS('Map and Results'!$G$65-'Map and Results'!$G52),MIN('Map and Results'!$H$65,'Map and Results'!$H52),IF(TowerDistanceMatrix!AS34&gt;=('Map and Results'!$G52+'Map and Results'!$G$65),0,'Map and Results'!$G$65^2*ACOS((TowerDistanceMatrix!AS34^2+'Map and Results'!$G$65^2-'Map and Results'!$G52^2)/(2*TowerDistanceMatrix!AS34*'Map and Results'!$G$65))+'Map and Results'!$G52^2*ACOS((TowerDistanceMatrix!AS34^2-'Map and Results'!$G$65^2+'Map and Results'!$G52^2)/(2*TowerDistanceMatrix!AS34*'Map and Results'!$G52))-0.5*SQRT((-TowerDistanceMatrix!AS34+'Map and Results'!$G$65+'Map and Results'!$G52)*(TowerDistanceMatrix!AS34+'Map and Results'!$G$65-'Map and Results'!$G52)*(TowerDistanceMatrix!AS34-'Map and Results'!$G$65+'Map and Results'!$G52)*(TowerDistanceMatrix!AS34+'Map and Results'!$G$65+'Map and Results'!$G52))))</f>
        <v>0</v>
      </c>
      <c r="AT35" s="26">
        <f ca="1">IF(TowerDistanceMatrix!AT34&lt;=ABS('Map and Results'!$G$66-'Map and Results'!$G52),MIN('Map and Results'!$H$66,'Map and Results'!$H52),IF(TowerDistanceMatrix!AT34&gt;=('Map and Results'!$G52+'Map and Results'!$G$66),0,'Map and Results'!$G$66^2*ACOS((TowerDistanceMatrix!AT34^2+'Map and Results'!$G$66^2-'Map and Results'!$G52^2)/(2*TowerDistanceMatrix!AT34*'Map and Results'!$G$66))+'Map and Results'!$G52^2*ACOS((TowerDistanceMatrix!AT34^2-'Map and Results'!$G$66^2+'Map and Results'!$G52^2)/(2*TowerDistanceMatrix!AT34*'Map and Results'!$G52))-0.5*SQRT((-TowerDistanceMatrix!AT34+'Map and Results'!$G$66+'Map and Results'!$G52)*(TowerDistanceMatrix!AT34+'Map and Results'!$G$66-'Map and Results'!$G52)*(TowerDistanceMatrix!AT34-'Map and Results'!$G$66+'Map and Results'!$G52)*(TowerDistanceMatrix!AT34+'Map and Results'!$G$66+'Map and Results'!$G52))))</f>
        <v>0</v>
      </c>
      <c r="AU35" s="26">
        <f ca="1">IF(TowerDistanceMatrix!AU34&lt;=ABS('Map and Results'!$G$67-'Map and Results'!$G52),MIN('Map and Results'!$H$67,'Map and Results'!$H52),IF(TowerDistanceMatrix!AU34&gt;=('Map and Results'!$G52+'Map and Results'!$G$67),0,'Map and Results'!$G$67^2*ACOS((TowerDistanceMatrix!AU34^2+'Map and Results'!$G$67^2-'Map and Results'!$G52^2)/(2*TowerDistanceMatrix!AU34*'Map and Results'!$G$67))+'Map and Results'!$G52^2*ACOS((TowerDistanceMatrix!AU34^2-'Map and Results'!$G$67^2+'Map and Results'!$G52^2)/(2*TowerDistanceMatrix!AU34*'Map and Results'!$G52))-0.5*SQRT((-TowerDistanceMatrix!AU34+'Map and Results'!$G$67+'Map and Results'!$G52)*(TowerDistanceMatrix!AU34+'Map and Results'!$G$67-'Map and Results'!$G52)*(TowerDistanceMatrix!AU34-'Map and Results'!$G$67+'Map and Results'!$G52)*(TowerDistanceMatrix!AU34+'Map and Results'!$G$67+'Map and Results'!$G52))))</f>
        <v>0</v>
      </c>
      <c r="AV35" s="26">
        <f ca="1">IF(TowerDistanceMatrix!AV34&lt;=ABS('Map and Results'!$G$68-'Map and Results'!$G52),MIN('Map and Results'!$H$68,'Map and Results'!$H52),IF(TowerDistanceMatrix!AV34&gt;=('Map and Results'!$G52+'Map and Results'!$G$68),0,'Map and Results'!$G$68^2*ACOS((TowerDistanceMatrix!AV34^2+'Map and Results'!$G$68^2-'Map and Results'!$G52^2)/(2*TowerDistanceMatrix!AV34*'Map and Results'!$G$68))+'Map and Results'!$G52^2*ACOS((TowerDistanceMatrix!AV34^2-'Map and Results'!$G$68^2+'Map and Results'!$G52^2)/(2*TowerDistanceMatrix!AV34*'Map and Results'!$G52))-0.5*SQRT((-TowerDistanceMatrix!AV34+'Map and Results'!$G$68+'Map and Results'!$G52)*(TowerDistanceMatrix!AV34+'Map and Results'!$G$68-'Map and Results'!$G52)*(TowerDistanceMatrix!AV34-'Map and Results'!$G$68+'Map and Results'!$G52)*(TowerDistanceMatrix!AV34+'Map and Results'!$G$68+'Map and Results'!$G52))))</f>
        <v>0</v>
      </c>
      <c r="AW35" s="26">
        <f ca="1">IF(TowerDistanceMatrix!AW34&lt;=ABS('Map and Results'!$G$69-'Map and Results'!$G52),MIN('Map and Results'!$H$69,'Map and Results'!$H52),IF(TowerDistanceMatrix!AW34&gt;=('Map and Results'!$G52+'Map and Results'!$G$69),0,'Map and Results'!$G$69^2*ACOS((TowerDistanceMatrix!AW34^2+'Map and Results'!$G$69^2-'Map and Results'!$G52^2)/(2*TowerDistanceMatrix!AW34*'Map and Results'!$G$69))+'Map and Results'!$G52^2*ACOS((TowerDistanceMatrix!AW34^2-'Map and Results'!$G$69^2+'Map and Results'!$G52^2)/(2*TowerDistanceMatrix!AW34*'Map and Results'!$G52))-0.5*SQRT((-TowerDistanceMatrix!AW34+'Map and Results'!$G$69+'Map and Results'!$G52)*(TowerDistanceMatrix!AW34+'Map and Results'!$G$69-'Map and Results'!$G52)*(TowerDistanceMatrix!AW34-'Map and Results'!$G$69+'Map and Results'!$G52)*(TowerDistanceMatrix!AW34+'Map and Results'!$G$69+'Map and Results'!$G52))))</f>
        <v>0</v>
      </c>
      <c r="AX35" s="26">
        <f ca="1">IF(TowerDistanceMatrix!AX34&lt;=ABS('Map and Results'!$G$70-'Map and Results'!$G52),MIN('Map and Results'!$H$70,'Map and Results'!$H52),IF(TowerDistanceMatrix!AX34&gt;=('Map and Results'!$G52+'Map and Results'!$G$70),0,'Map and Results'!$G$70^2*ACOS((TowerDistanceMatrix!AX34^2+'Map and Results'!$G$70^2-'Map and Results'!$G52^2)/(2*TowerDistanceMatrix!AX34*'Map and Results'!$G$70))+'Map and Results'!$G52^2*ACOS((TowerDistanceMatrix!AX34^2-'Map and Results'!$G$70^2+'Map and Results'!$G52^2)/(2*TowerDistanceMatrix!AX34*'Map and Results'!$G52))-0.5*SQRT((-TowerDistanceMatrix!AX34+'Map and Results'!$G$70+'Map and Results'!$G52)*(TowerDistanceMatrix!AX34+'Map and Results'!$G$70-'Map and Results'!$G52)*(TowerDistanceMatrix!AX34-'Map and Results'!$G$70+'Map and Results'!$G52)*(TowerDistanceMatrix!AX34+'Map and Results'!$G$70+'Map and Results'!$G52))))</f>
        <v>0</v>
      </c>
      <c r="AY35" s="26">
        <f ca="1">IF(TowerDistanceMatrix!AY34&lt;=ABS('Map and Results'!$G$71-'Map and Results'!$G52),MIN('Map and Results'!$H$71,'Map and Results'!$H52),IF(TowerDistanceMatrix!AY34&gt;=('Map and Results'!$G52+'Map and Results'!$G$71),0,'Map and Results'!$G$71^2*ACOS((TowerDistanceMatrix!AY34^2+'Map and Results'!$G$71^2-'Map and Results'!$G52^2)/(2*TowerDistanceMatrix!AY34*'Map and Results'!$G$71))+'Map and Results'!$G52^2*ACOS((TowerDistanceMatrix!AY34^2-'Map and Results'!$G$71^2+'Map and Results'!$G52^2)/(2*TowerDistanceMatrix!AY34*'Map and Results'!$G52))-0.5*SQRT((-TowerDistanceMatrix!AY34+'Map and Results'!$G$71+'Map and Results'!$G52)*(TowerDistanceMatrix!AY34+'Map and Results'!$G$71-'Map and Results'!$G52)*(TowerDistanceMatrix!AY34-'Map and Results'!$G$71+'Map and Results'!$G52)*(TowerDistanceMatrix!AY34+'Map and Results'!$G$71+'Map and Results'!$G52))))</f>
        <v>0</v>
      </c>
      <c r="AZ35" s="26">
        <f ca="1">IF(TowerDistanceMatrix!AZ34&lt;=ABS('Map and Results'!$G$72-'Map and Results'!$G52),MIN('Map and Results'!$H$72,'Map and Results'!$H52),IF(TowerDistanceMatrix!AZ34&gt;=('Map and Results'!$G52+'Map and Results'!$G$72),0,'Map and Results'!$G$72^2*ACOS((TowerDistanceMatrix!AZ34^2+'Map and Results'!$G$72^2-'Map and Results'!$G52^2)/(2*TowerDistanceMatrix!AZ34*'Map and Results'!$G$72))+'Map and Results'!$G52^2*ACOS((TowerDistanceMatrix!AZ34^2-'Map and Results'!$G$72^2+'Map and Results'!$G52^2)/(2*TowerDistanceMatrix!AZ34*'Map and Results'!$G52))-0.5*SQRT((-TowerDistanceMatrix!AZ34+'Map and Results'!$G$72+'Map and Results'!$G52)*(TowerDistanceMatrix!AZ34+'Map and Results'!$G$72-'Map and Results'!$G52)*(TowerDistanceMatrix!AZ34-'Map and Results'!$G$72+'Map and Results'!$G52)*(TowerDistanceMatrix!AZ34+'Map and Results'!$G$72+'Map and Results'!$G52))))</f>
        <v>0</v>
      </c>
      <c r="BA35" s="26"/>
      <c r="BB35" s="26"/>
      <c r="BC35">
        <f ca="1">IF('Map and Results'!B52=0,0,SUM(C35:AZ35))-BE35</f>
        <v>0</v>
      </c>
      <c r="BD35">
        <v>30</v>
      </c>
      <c r="BE35">
        <f t="shared" ca="1" si="0"/>
        <v>0</v>
      </c>
      <c r="BG35">
        <f t="shared" ca="1" si="1"/>
        <v>0</v>
      </c>
      <c r="BH35">
        <f t="shared" ca="1" si="2"/>
        <v>0</v>
      </c>
      <c r="BJ35">
        <f ca="1">IF('Map and Results'!B52=0,0,IF((SUM(C35:AZ35)-BE35)&gt;BH35,$BJ$3,0))</f>
        <v>0</v>
      </c>
    </row>
    <row r="36" spans="2:62" ht="15">
      <c r="B36" s="7">
        <v>31</v>
      </c>
      <c r="C36" s="4">
        <f ca="1">IF(TowerDistanceMatrix!C35&lt;=ABS('Map and Results'!$G$23-'Map and Results'!G53),MIN('Map and Results'!H53,'Map and Results'!H51),IF(TowerDistanceMatrix!C35&gt;=('Map and Results'!$G$23+'Map and Results'!G53),0,'Map and Results'!$G$23^2*ACOS((TowerDistanceMatrix!C35^2+'Map and Results'!$G$23^2-'Map and Results'!G53^2)/(2*TowerDistanceMatrix!C35*'Map and Results'!$G$23))+'Map and Results'!G53^2*ACOS((TowerDistanceMatrix!C35^2-'Map and Results'!$G$23^2+'Map and Results'!G53^2)/(2*TowerDistanceMatrix!C35*'Map and Results'!G53))-0.5*SQRT((-TowerDistanceMatrix!C35+'Map and Results'!$G$23+'Map and Results'!G53)*(TowerDistanceMatrix!C35+'Map and Results'!$G$23-'Map and Results'!G53)*(TowerDistanceMatrix!C35-'Map and Results'!$G$23+'Map and Results'!G53)*(TowerDistanceMatrix!C35+'Map and Results'!$G$23+'Map and Results'!G53))))</f>
        <v>0</v>
      </c>
      <c r="D36">
        <f ca="1">IF(TowerDistanceMatrix!D35&lt;=ABS('Map and Results'!$G$24-'Map and Results'!G53),MIN('Map and Results'!$H$24,'Map and Results'!H53),IF(TowerDistanceMatrix!D35&gt;=('Map and Results'!G53+'Map and Results'!$G$24),0,'Map and Results'!$G$24^2*ACOS((TowerDistanceMatrix!D35^2+'Map and Results'!$G$24^2-'Map and Results'!G53^2)/(2*TowerDistanceMatrix!D35*'Map and Results'!$G$24))+'Map and Results'!G53^2*ACOS((TowerDistanceMatrix!D35^2-'Map and Results'!$G$24^2+'Map and Results'!G53^2)/(2*TowerDistanceMatrix!D35*'Map and Results'!G53))-0.5*SQRT((-TowerDistanceMatrix!D35+'Map and Results'!$G$24+'Map and Results'!G53)*(TowerDistanceMatrix!D35+'Map and Results'!$G$24-'Map and Results'!G53)*(TowerDistanceMatrix!D35-'Map and Results'!$G$24+'Map and Results'!G53)*(TowerDistanceMatrix!D35+'Map and Results'!$G$24+'Map and Results'!G53))))</f>
        <v>0</v>
      </c>
      <c r="E36">
        <f ca="1">IF(TowerDistanceMatrix!E35&lt;=ABS('Map and Results'!$G$25-'Map and Results'!G53),MIN('Map and Results'!$H$25,'Map and Results'!H53),IF(TowerDistanceMatrix!E35&gt;=('Map and Results'!G53+'Map and Results'!$G$25),0,'Map and Results'!$G$25^2*ACOS((TowerDistanceMatrix!E35^2+'Map and Results'!$G$25^2-'Map and Results'!G53^2)/(2*TowerDistanceMatrix!E35*'Map and Results'!$G$25))+'Map and Results'!G53^2*ACOS((TowerDistanceMatrix!E35^2-'Map and Results'!$G$25^2+'Map and Results'!G53^2)/(2*TowerDistanceMatrix!E35*'Map and Results'!G53))-0.5*SQRT((-TowerDistanceMatrix!E35+'Map and Results'!$G$25+'Map and Results'!G53)*(TowerDistanceMatrix!E35+'Map and Results'!$G$25-'Map and Results'!G53)*(TowerDistanceMatrix!E35-'Map and Results'!$G$25+'Map and Results'!G53)*(TowerDistanceMatrix!E35+'Map and Results'!$G$25+'Map and Results'!G53))))</f>
        <v>0</v>
      </c>
      <c r="F36">
        <f ca="1">IF(TowerDistanceMatrix!F35&lt;=ABS('Map and Results'!$G$26-'Map and Results'!$G53),MIN('Map and Results'!$H$26,'Map and Results'!$H53),IF(TowerDistanceMatrix!F35&gt;=('Map and Results'!$G53+'Map and Results'!$G$26),0,'Map and Results'!$G$26^2*ACOS((TowerDistanceMatrix!F35^2+'Map and Results'!$G$26^2-'Map and Results'!$G53^2)/(2*TowerDistanceMatrix!F35*'Map and Results'!$G$26))+'Map and Results'!$G53^2*ACOS((TowerDistanceMatrix!F35^2-'Map and Results'!$G$26^2+'Map and Results'!$G53^2)/(2*TowerDistanceMatrix!F35*'Map and Results'!$G53))-0.5*SQRT((-TowerDistanceMatrix!F35+'Map and Results'!$G$26+'Map and Results'!$G53)*(TowerDistanceMatrix!F35+'Map and Results'!$G$26-'Map and Results'!$G53)*(TowerDistanceMatrix!F35-'Map and Results'!$G$26+'Map and Results'!$G53)*(TowerDistanceMatrix!F35+'Map and Results'!$G$26+'Map and Results'!$G53))))</f>
        <v>0</v>
      </c>
      <c r="G36" s="26">
        <f ca="1">IF(TowerDistanceMatrix!G35&lt;=ABS('Map and Results'!$G$27-'Map and Results'!$G53),MIN('Map and Results'!$H$27,'Map and Results'!$H53),IF(TowerDistanceMatrix!G35&gt;=('Map and Results'!$G53+'Map and Results'!$G$27),0,'Map and Results'!$G$27^2*ACOS((TowerDistanceMatrix!G35^2+'Map and Results'!$G$27^2-'Map and Results'!$G53^2)/(2*TowerDistanceMatrix!G35*'Map and Results'!$G$27))+'Map and Results'!$G53^2*ACOS((TowerDistanceMatrix!G35^2-'Map and Results'!$G$27^2+'Map and Results'!$G53^2)/(2*TowerDistanceMatrix!G35*'Map and Results'!$G53))-0.5*SQRT((-TowerDistanceMatrix!G35+'Map and Results'!$G$27+'Map and Results'!$G53)*(TowerDistanceMatrix!G35+'Map and Results'!$G$27-'Map and Results'!$G53)*(TowerDistanceMatrix!G35-'Map and Results'!$G$27+'Map and Results'!$G53)*(TowerDistanceMatrix!G35+'Map and Results'!$G$27+'Map and Results'!$G53))))</f>
        <v>0</v>
      </c>
      <c r="H36" s="26">
        <f ca="1">IF(TowerDistanceMatrix!H35&lt;=ABS('Map and Results'!$G$28-'Map and Results'!$G53),MIN('Map and Results'!$H$28,'Map and Results'!$H53),IF(TowerDistanceMatrix!H35&gt;=('Map and Results'!$G53+'Map and Results'!$G$28),0,'Map and Results'!$G$28^2*ACOS((TowerDistanceMatrix!H35^2+'Map and Results'!$G$28^2-'Map and Results'!$G53^2)/(2*TowerDistanceMatrix!H35*'Map and Results'!$G$28))+'Map and Results'!$G53^2*ACOS((TowerDistanceMatrix!H35^2-'Map and Results'!$G$28^2+'Map and Results'!$G53^2)/(2*TowerDistanceMatrix!H35*'Map and Results'!$G53))-0.5*SQRT((-TowerDistanceMatrix!H35+'Map and Results'!$G$28+'Map and Results'!$G53)*(TowerDistanceMatrix!H35+'Map and Results'!$G$28-'Map and Results'!$G53)*(TowerDistanceMatrix!H35-'Map and Results'!$G$28+'Map and Results'!$G53)*(TowerDistanceMatrix!H35+'Map and Results'!$G$28+'Map and Results'!$G53))))</f>
        <v>0</v>
      </c>
      <c r="I36">
        <f ca="1">IF(TowerDistanceMatrix!I35&lt;=ABS('Map and Results'!$G$29-'Map and Results'!$G53),MIN('Map and Results'!$H$29,'Map and Results'!$H53),IF(TowerDistanceMatrix!I35&gt;=('Map and Results'!$G53+'Map and Results'!$G$29),0,'Map and Results'!$G$29^2*ACOS((TowerDistanceMatrix!I35^2+'Map and Results'!$G$29^2-'Map and Results'!$G53^2)/(2*TowerDistanceMatrix!I35*'Map and Results'!$G$29))+'Map and Results'!$G53^2*ACOS((TowerDistanceMatrix!I35^2-'Map and Results'!$G$29^2+'Map and Results'!$G53^2)/(2*TowerDistanceMatrix!I35*'Map and Results'!$G53))-0.5*SQRT((-TowerDistanceMatrix!I35+'Map and Results'!$G$29+'Map and Results'!$G53)*(TowerDistanceMatrix!I35+'Map and Results'!$G$29-'Map and Results'!$G53)*(TowerDistanceMatrix!I35-'Map and Results'!$G$29+'Map and Results'!$G53)*(TowerDistanceMatrix!I35+'Map and Results'!$G$29+'Map and Results'!$G53))))</f>
        <v>0</v>
      </c>
      <c r="J36">
        <f ca="1">IF(TowerDistanceMatrix!J35&lt;=ABS('Map and Results'!$G$30-'Map and Results'!$G53),MIN('Map and Results'!$H$30,'Map and Results'!$H53),IF(TowerDistanceMatrix!J35&gt;=('Map and Results'!$G53+'Map and Results'!$G$30),0,'Map and Results'!$G$30^2*ACOS((TowerDistanceMatrix!J35^2+'Map and Results'!$G$30^2-'Map and Results'!$G53^2)/(2*TowerDistanceMatrix!J35*'Map and Results'!$G$30))+'Map and Results'!$G53^2*ACOS((TowerDistanceMatrix!J35^2-'Map and Results'!$G$30^2+'Map and Results'!$G53^2)/(2*TowerDistanceMatrix!J35*'Map and Results'!$G53))-0.5*SQRT((-TowerDistanceMatrix!J35+'Map and Results'!$G$30+'Map and Results'!$G53)*(TowerDistanceMatrix!J35+'Map and Results'!$G$30-'Map and Results'!$G53)*(TowerDistanceMatrix!J35-'Map and Results'!$G$30+'Map and Results'!$G53)*(TowerDistanceMatrix!J35+'Map and Results'!$G$30+'Map and Results'!$G53))))</f>
        <v>0</v>
      </c>
      <c r="K36" s="26">
        <f ca="1">IF(TowerDistanceMatrix!K35&lt;=ABS('Map and Results'!$G$31-'Map and Results'!$G53),MIN('Map and Results'!$H$31,'Map and Results'!$H53),IF(TowerDistanceMatrix!K35&gt;=('Map and Results'!$G53+'Map and Results'!$G$31),0,'Map and Results'!$G$31^2*ACOS((TowerDistanceMatrix!K35^2+'Map and Results'!$G$31^2-'Map and Results'!$G53^2)/(2*TowerDistanceMatrix!K35*'Map and Results'!$G$31))+'Map and Results'!$G53^2*ACOS((TowerDistanceMatrix!K35^2-'Map and Results'!$G$31^2+'Map and Results'!$G53^2)/(2*TowerDistanceMatrix!K35*'Map and Results'!$G53))-0.5*SQRT((-TowerDistanceMatrix!K35+'Map and Results'!$G$31+'Map and Results'!$G53)*(TowerDistanceMatrix!K35+'Map and Results'!$G$31-'Map and Results'!$G53)*(TowerDistanceMatrix!K35-'Map and Results'!$G$31+'Map and Results'!$G53)*(TowerDistanceMatrix!K35+'Map and Results'!$G$31+'Map and Results'!$G53))))</f>
        <v>0</v>
      </c>
      <c r="L36" s="26">
        <f ca="1">IF(TowerDistanceMatrix!L35&lt;=ABS('Map and Results'!$G$32-'Map and Results'!$G53),MIN('Map and Results'!$H$32,'Map and Results'!$H53),IF(TowerDistanceMatrix!L35&gt;=('Map and Results'!$G53+'Map and Results'!$G$32),0,'Map and Results'!$G$32^2*ACOS((TowerDistanceMatrix!L35^2+'Map and Results'!$G$32^2-'Map and Results'!$G53^2)/(2*TowerDistanceMatrix!L35*'Map and Results'!$G$32))+'Map and Results'!$G53^2*ACOS((TowerDistanceMatrix!L35^2-'Map and Results'!$G$32^2+'Map and Results'!$G53^2)/(2*TowerDistanceMatrix!L35*'Map and Results'!$G53))-0.5*SQRT((-TowerDistanceMatrix!L35+'Map and Results'!$G$32+'Map and Results'!$G53)*(TowerDistanceMatrix!L35+'Map and Results'!$G$32-'Map and Results'!$G53)*(TowerDistanceMatrix!L35-'Map and Results'!$G$32+'Map and Results'!$G53)*(TowerDistanceMatrix!L35+'Map and Results'!$G$32+'Map and Results'!$G53))))</f>
        <v>0</v>
      </c>
      <c r="M36" s="26">
        <f ca="1">IF(TowerDistanceMatrix!M35&lt;=ABS('Map and Results'!$G$33-'Map and Results'!$G53),MIN('Map and Results'!$H$33,'Map and Results'!$H53),IF(TowerDistanceMatrix!M35&gt;=('Map and Results'!$G53+'Map and Results'!$G$33),0,'Map and Results'!$G$33^2*ACOS((TowerDistanceMatrix!M35^2+'Map and Results'!$G$33^2-'Map and Results'!$G53^2)/(2*TowerDistanceMatrix!M35*'Map and Results'!$G$33))+'Map and Results'!$G53^2*ACOS((TowerDistanceMatrix!M35^2-'Map and Results'!$G$33^2+'Map and Results'!$G53^2)/(2*TowerDistanceMatrix!M35*'Map and Results'!$G53))-0.5*SQRT((-TowerDistanceMatrix!M35+'Map and Results'!$G$33+'Map and Results'!$G53)*(TowerDistanceMatrix!M35+'Map and Results'!$G$33-'Map and Results'!$G53)*(TowerDistanceMatrix!M35-'Map and Results'!$G$33+'Map and Results'!$G53)*(TowerDistanceMatrix!M35+'Map and Results'!$G$33+'Map and Results'!$G53))))</f>
        <v>0</v>
      </c>
      <c r="N36" s="26">
        <f ca="1">IF(TowerDistanceMatrix!N35&lt;=ABS('Map and Results'!$G$34-'Map and Results'!$G53),MIN('Map and Results'!$H$34,'Map and Results'!$H53),IF(TowerDistanceMatrix!N35&gt;=('Map and Results'!$G53+'Map and Results'!$G$34),0,'Map and Results'!$G$34^2*ACOS((TowerDistanceMatrix!N35^2+'Map and Results'!$G$34^2-'Map and Results'!$G53^2)/(2*TowerDistanceMatrix!N35*'Map and Results'!$G$34))+'Map and Results'!$G53^2*ACOS((TowerDistanceMatrix!N35^2-'Map and Results'!$G$34^2+'Map and Results'!$G53^2)/(2*TowerDistanceMatrix!N35*'Map and Results'!$G53))-0.5*SQRT((-TowerDistanceMatrix!N35+'Map and Results'!$G$34+'Map and Results'!$G53)*(TowerDistanceMatrix!N35+'Map and Results'!$G$34-'Map and Results'!$G53)*(TowerDistanceMatrix!N35-'Map and Results'!$G$34+'Map and Results'!$G53)*(TowerDistanceMatrix!N35+'Map and Results'!$G$34+'Map and Results'!$G53))))</f>
        <v>0</v>
      </c>
      <c r="O36" s="26">
        <f ca="1">IF(TowerDistanceMatrix!O35&lt;=ABS('Map and Results'!$G$35-'Map and Results'!$G53),MIN('Map and Results'!$H$35,'Map and Results'!$H53),IF(TowerDistanceMatrix!O35&gt;=('Map and Results'!$G53+'Map and Results'!$G$35),0,'Map and Results'!$G$35^2*ACOS((TowerDistanceMatrix!O35^2+'Map and Results'!$G$35^2-'Map and Results'!$G53^2)/(2*TowerDistanceMatrix!O35*'Map and Results'!$G$35))+'Map and Results'!$G53^2*ACOS((TowerDistanceMatrix!O35^2-'Map and Results'!$G$35^2+'Map and Results'!$G53^2)/(2*TowerDistanceMatrix!O35*'Map and Results'!$G53))-0.5*SQRT((-TowerDistanceMatrix!O35+'Map and Results'!$G$35+'Map and Results'!$G53)*(TowerDistanceMatrix!O35+'Map and Results'!$G$35-'Map and Results'!$G53)*(TowerDistanceMatrix!O35-'Map and Results'!$G$35+'Map and Results'!$G53)*(TowerDistanceMatrix!O35+'Map and Results'!$G$35+'Map and Results'!$G53))))</f>
        <v>0</v>
      </c>
      <c r="P36" s="26">
        <f ca="1">IF(TowerDistanceMatrix!P35&lt;=ABS('Map and Results'!$G$36-'Map and Results'!$G53),MIN('Map and Results'!$H$36,'Map and Results'!$H53),IF(TowerDistanceMatrix!P35&gt;=('Map and Results'!$G53+'Map and Results'!$G$36),0,'Map and Results'!$G$36^2*ACOS((TowerDistanceMatrix!P35^2+'Map and Results'!$G$36^2-'Map and Results'!$G53^2)/(2*TowerDistanceMatrix!P35*'Map and Results'!$G$36))+'Map and Results'!$G53^2*ACOS((TowerDistanceMatrix!P35^2-'Map and Results'!$G$36^2+'Map and Results'!$G53^2)/(2*TowerDistanceMatrix!P35*'Map and Results'!$G53))-0.5*SQRT((-TowerDistanceMatrix!P35+'Map and Results'!$G$36+'Map and Results'!$G53)*(TowerDistanceMatrix!P35+'Map and Results'!$G$36-'Map and Results'!$G53)*(TowerDistanceMatrix!P35-'Map and Results'!$G$36+'Map and Results'!$G53)*(TowerDistanceMatrix!P35+'Map and Results'!$G$36+'Map and Results'!$G53))))</f>
        <v>0</v>
      </c>
      <c r="Q36" s="26">
        <f ca="1">IF(TowerDistanceMatrix!Q35&lt;=ABS('Map and Results'!$G$37-'Map and Results'!$G53),MIN('Map and Results'!$H$37,'Map and Results'!$H53),IF(TowerDistanceMatrix!Q35&gt;=('Map and Results'!$G53+'Map and Results'!$G$37),0,'Map and Results'!$G$37^2*ACOS((TowerDistanceMatrix!Q35^2+'Map and Results'!$G$37^2-'Map and Results'!$G53^2)/(2*TowerDistanceMatrix!Q35*'Map and Results'!$G$37))+'Map and Results'!$G53^2*ACOS((TowerDistanceMatrix!Q35^2-'Map and Results'!$G$37^2+'Map and Results'!$G53^2)/(2*TowerDistanceMatrix!Q35*'Map and Results'!$G53))-0.5*SQRT((-TowerDistanceMatrix!Q35+'Map and Results'!$G$37+'Map and Results'!$G53)*(TowerDistanceMatrix!Q35+'Map and Results'!$G$37-'Map and Results'!$G53)*(TowerDistanceMatrix!Q35-'Map and Results'!$G$37+'Map and Results'!$G53)*(TowerDistanceMatrix!Q35+'Map and Results'!$G$37+'Map and Results'!$G53))))</f>
        <v>0</v>
      </c>
      <c r="R36" s="26">
        <f ca="1">IF(TowerDistanceMatrix!R35&lt;=ABS('Map and Results'!$G$38-'Map and Results'!$G53),MIN('Map and Results'!$H$38,'Map and Results'!$H53),IF(TowerDistanceMatrix!R35&gt;=('Map and Results'!$G53+'Map and Results'!$G$38),0,'Map and Results'!$G$38^2*ACOS((TowerDistanceMatrix!R35^2+'Map and Results'!$G$38^2-'Map and Results'!$G53^2)/(2*TowerDistanceMatrix!R35*'Map and Results'!$G$38))+'Map and Results'!$G53^2*ACOS((TowerDistanceMatrix!R35^2-'Map and Results'!$G$38^2+'Map and Results'!$G53^2)/(2*TowerDistanceMatrix!R35*'Map and Results'!$G53))-0.5*SQRT((-TowerDistanceMatrix!R35+'Map and Results'!$G$38+'Map and Results'!$G53)*(TowerDistanceMatrix!R35+'Map and Results'!$G$38-'Map and Results'!$G53)*(TowerDistanceMatrix!R35-'Map and Results'!$G$38+'Map and Results'!$G53)*(TowerDistanceMatrix!R35+'Map and Results'!$G$38+'Map and Results'!$G53))))</f>
        <v>0</v>
      </c>
      <c r="S36" s="26">
        <f ca="1">IF(TowerDistanceMatrix!S35&lt;=ABS('Map and Results'!$G$39-'Map and Results'!$G53),MIN('Map and Results'!$H$39,'Map and Results'!$H53),IF(TowerDistanceMatrix!S35&gt;=('Map and Results'!$G53+'Map and Results'!$G$39),0,'Map and Results'!$G$39^2*ACOS((TowerDistanceMatrix!S35^2+'Map and Results'!$G$39^2-'Map and Results'!$G53^2)/(2*TowerDistanceMatrix!S35*'Map and Results'!$G$39))+'Map and Results'!$G53^2*ACOS((TowerDistanceMatrix!S35^2-'Map and Results'!$G$39^2+'Map and Results'!$G53^2)/(2*TowerDistanceMatrix!S35*'Map and Results'!$G53))-0.5*SQRT((-TowerDistanceMatrix!S35+'Map and Results'!$G$39+'Map and Results'!$G53)*(TowerDistanceMatrix!S35+'Map and Results'!$G$39-'Map and Results'!$G53)*(TowerDistanceMatrix!S35-'Map and Results'!$G$39+'Map and Results'!$G53)*(TowerDistanceMatrix!S35+'Map and Results'!$G$39+'Map and Results'!$G53))))</f>
        <v>0</v>
      </c>
      <c r="T36" s="26">
        <f ca="1">IF(TowerDistanceMatrix!T35&lt;=ABS('Map and Results'!$G$40-'Map and Results'!$G53),MIN('Map and Results'!$H$40,'Map and Results'!$H53),IF(TowerDistanceMatrix!T35&gt;=('Map and Results'!$G53+'Map and Results'!$G$40),0,'Map and Results'!$G$40^2*ACOS((TowerDistanceMatrix!T35^2+'Map and Results'!$G$40^2-'Map and Results'!$G53^2)/(2*TowerDistanceMatrix!T35*'Map and Results'!$G$40))+'Map and Results'!$G53^2*ACOS((TowerDistanceMatrix!T35^2-'Map and Results'!$G$40^2+'Map and Results'!$G53^2)/(2*TowerDistanceMatrix!T35*'Map and Results'!$G53))-0.5*SQRT((-TowerDistanceMatrix!T35+'Map and Results'!$G$40+'Map and Results'!$G53)*(TowerDistanceMatrix!T35+'Map and Results'!$G$40-'Map and Results'!$G53)*(TowerDistanceMatrix!T35-'Map and Results'!$G$40+'Map and Results'!$G53)*(TowerDistanceMatrix!T35+'Map and Results'!$G$40+'Map and Results'!$G53))))</f>
        <v>0</v>
      </c>
      <c r="U36" s="26">
        <f ca="1">IF(TowerDistanceMatrix!U35&lt;=ABS('Map and Results'!$G$41-'Map and Results'!$G53),MIN('Map and Results'!$H$41,'Map and Results'!$H53),IF(TowerDistanceMatrix!U35&gt;=('Map and Results'!$G53+'Map and Results'!$G$41),0,'Map and Results'!$G$41^2*ACOS((TowerDistanceMatrix!U35^2+'Map and Results'!$G$41^2-'Map and Results'!$G53^2)/(2*TowerDistanceMatrix!U35*'Map and Results'!$G$41))+'Map and Results'!$G53^2*ACOS((TowerDistanceMatrix!U35^2-'Map and Results'!$G$41^2+'Map and Results'!$G53^2)/(2*TowerDistanceMatrix!U35*'Map and Results'!$G53))-0.5*SQRT((-TowerDistanceMatrix!U35+'Map and Results'!$G$41+'Map and Results'!$G53)*(TowerDistanceMatrix!U35+'Map and Results'!$G$41-'Map and Results'!$G53)*(TowerDistanceMatrix!U35-'Map and Results'!$G$41+'Map and Results'!$G53)*(TowerDistanceMatrix!U35+'Map and Results'!$G$41+'Map and Results'!$G53))))</f>
        <v>0</v>
      </c>
      <c r="V36" s="26">
        <f ca="1">IF(TowerDistanceMatrix!V35&lt;=ABS('Map and Results'!$G$42-'Map and Results'!$G53),MIN('Map and Results'!$H$42,'Map and Results'!$H53),IF(TowerDistanceMatrix!V35&gt;=('Map and Results'!$G53+'Map and Results'!$G$42),0,'Map and Results'!$G$42^2*ACOS((TowerDistanceMatrix!V35^2+'Map and Results'!$G$42^2-'Map and Results'!$G53^2)/(2*TowerDistanceMatrix!V35*'Map and Results'!$G$42))+'Map and Results'!$G53^2*ACOS((TowerDistanceMatrix!V35^2-'Map and Results'!$G$42^2+'Map and Results'!$G53^2)/(2*TowerDistanceMatrix!V35*'Map and Results'!$G53))-0.5*SQRT((-TowerDistanceMatrix!V35+'Map and Results'!$G$42+'Map and Results'!$G53)*(TowerDistanceMatrix!V35+'Map and Results'!$G$42-'Map and Results'!$G53)*(TowerDistanceMatrix!V35-'Map and Results'!$G$42+'Map and Results'!$G53)*(TowerDistanceMatrix!V35+'Map and Results'!$G$42+'Map and Results'!$G53))))</f>
        <v>0</v>
      </c>
      <c r="W36" s="26">
        <f ca="1">IF(TowerDistanceMatrix!W35&lt;=ABS('Map and Results'!$G$43-'Map and Results'!$G53),MIN('Map and Results'!$H$43,'Map and Results'!$H53),IF(TowerDistanceMatrix!W35&gt;=('Map and Results'!$G53+'Map and Results'!$G$43),0,'Map and Results'!$G$43^2*ACOS((TowerDistanceMatrix!W35^2+'Map and Results'!$G$43^2-'Map and Results'!$G53^2)/(2*TowerDistanceMatrix!W35*'Map and Results'!$G$43))+'Map and Results'!$G53^2*ACOS((TowerDistanceMatrix!W35^2-'Map and Results'!$G$43^2+'Map and Results'!$G53^2)/(2*TowerDistanceMatrix!W35*'Map and Results'!$G53))-0.5*SQRT((-TowerDistanceMatrix!W35+'Map and Results'!$G$43+'Map and Results'!$G53)*(TowerDistanceMatrix!W35+'Map and Results'!$G$43-'Map and Results'!$G53)*(TowerDistanceMatrix!W35-'Map and Results'!$G$43+'Map and Results'!$G53)*(TowerDistanceMatrix!W35+'Map and Results'!$G$43+'Map and Results'!$G53))))</f>
        <v>1070.4714540068817</v>
      </c>
      <c r="X36" s="26">
        <f ca="1">IF(TowerDistanceMatrix!X35&lt;=ABS('Map and Results'!$G$44-'Map and Results'!$G53),MIN('Map and Results'!$H$44,'Map and Results'!$H53),IF(TowerDistanceMatrix!X35&gt;=('Map and Results'!$G53+'Map and Results'!$G$44),0,'Map and Results'!$G$44^2*ACOS((TowerDistanceMatrix!X35^2+'Map and Results'!$G$44^2-'Map and Results'!$G53^2)/(2*TowerDistanceMatrix!X35*'Map and Results'!$G$44))+'Map and Results'!$G53^2*ACOS((TowerDistanceMatrix!X35^2-'Map and Results'!$G$44^2+'Map and Results'!$G53^2)/(2*TowerDistanceMatrix!X35*'Map and Results'!$G53))-0.5*SQRT((-TowerDistanceMatrix!X35+'Map and Results'!$G$44+'Map and Results'!$G53)*(TowerDistanceMatrix!X35+'Map and Results'!$G$44-'Map and Results'!$G53)*(TowerDistanceMatrix!X35-'Map and Results'!$G$44+'Map and Results'!$G53)*(TowerDistanceMatrix!X35+'Map and Results'!$G$44+'Map and Results'!$G53))))</f>
        <v>0</v>
      </c>
      <c r="Y36" s="26">
        <f ca="1">IF(TowerDistanceMatrix!Y35&lt;=ABS('Map and Results'!$G$45-'Map and Results'!$G53),MIN('Map and Results'!$H$45,'Map and Results'!$H53),IF(TowerDistanceMatrix!Y35&gt;=('Map and Results'!$G53+'Map and Results'!$G$45),0,'Map and Results'!$G$45^2*ACOS((TowerDistanceMatrix!Y35^2+'Map and Results'!$G$45^2-'Map and Results'!$G53^2)/(2*TowerDistanceMatrix!Y35*'Map and Results'!$G$45))+'Map and Results'!$G53^2*ACOS((TowerDistanceMatrix!Y35^2-'Map and Results'!$G$45^2+'Map and Results'!$G53^2)/(2*TowerDistanceMatrix!Y35*'Map and Results'!$G53))-0.5*SQRT((-TowerDistanceMatrix!Y35+'Map and Results'!$G$45+'Map and Results'!$G53)*(TowerDistanceMatrix!Y35+'Map and Results'!$G$45-'Map and Results'!$G53)*(TowerDistanceMatrix!Y35-'Map and Results'!$G$45+'Map and Results'!$G53)*(TowerDistanceMatrix!Y35+'Map and Results'!$G$45+'Map and Results'!$G53))))</f>
        <v>0</v>
      </c>
      <c r="Z36" s="26">
        <f ca="1">IF(TowerDistanceMatrix!Z35&lt;=ABS('Map and Results'!$G$46-'Map and Results'!$G53),MIN('Map and Results'!$H$46,'Map and Results'!$H53),IF(TowerDistanceMatrix!Z35&gt;=('Map and Results'!$G53+'Map and Results'!$G$46),0,'Map and Results'!$G$46^2*ACOS((TowerDistanceMatrix!Z35^2+'Map and Results'!$G$46^2-'Map and Results'!$G53^2)/(2*TowerDistanceMatrix!Z35*'Map and Results'!$G$46))+'Map and Results'!$G53^2*ACOS((TowerDistanceMatrix!Z35^2-'Map and Results'!$G$46^2+'Map and Results'!$G53^2)/(2*TowerDistanceMatrix!Z35*'Map and Results'!$G53))-0.5*SQRT((-TowerDistanceMatrix!Z35+'Map and Results'!$G$46+'Map and Results'!$G53)*(TowerDistanceMatrix!Z35+'Map and Results'!$G$46-'Map and Results'!$G53)*(TowerDistanceMatrix!Z35-'Map and Results'!$G$46+'Map and Results'!$G53)*(TowerDistanceMatrix!Z35+'Map and Results'!$G$46+'Map and Results'!$G53))))</f>
        <v>0</v>
      </c>
      <c r="AA36" s="26">
        <f ca="1">IF(TowerDistanceMatrix!AA35&lt;=ABS('Map and Results'!$G$47-'Map and Results'!$G53),MIN('Map and Results'!$H$47,'Map and Results'!$H53),IF(TowerDistanceMatrix!AA35&gt;=('Map and Results'!$G53+'Map and Results'!$G$47),0,'Map and Results'!$G$47^2*ACOS((TowerDistanceMatrix!AA35^2+'Map and Results'!$G$47^2-'Map and Results'!$G53^2)/(2*TowerDistanceMatrix!AA35*'Map and Results'!$G$47))+'Map and Results'!$G53^2*ACOS((TowerDistanceMatrix!AA35^2-'Map and Results'!$G$47^2+'Map and Results'!$G53^2)/(2*TowerDistanceMatrix!AA35*'Map and Results'!$G53))-0.5*SQRT((-TowerDistanceMatrix!AA35+'Map and Results'!$G$47+'Map and Results'!$G53)*(TowerDistanceMatrix!AA35+'Map and Results'!$G$47-'Map and Results'!$G53)*(TowerDistanceMatrix!AA35-'Map and Results'!$G$47+'Map and Results'!$G53)*(TowerDistanceMatrix!AA35+'Map and Results'!$G$47+'Map and Results'!$G53))))</f>
        <v>0</v>
      </c>
      <c r="AB36" s="26">
        <f ca="1">IF(TowerDistanceMatrix!AB35&lt;=ABS('Map and Results'!$G$48-'Map and Results'!$G53),MIN('Map and Results'!$H$48,'Map and Results'!$H53),IF(TowerDistanceMatrix!AB35&gt;=('Map and Results'!$G53+'Map and Results'!$G$48),0,'Map and Results'!$G$48^2*ACOS((TowerDistanceMatrix!AB35^2+'Map and Results'!$G$48^2-'Map and Results'!$G53^2)/(2*TowerDistanceMatrix!AB35*'Map and Results'!$G$48))+'Map and Results'!$G53^2*ACOS((TowerDistanceMatrix!AB35^2-'Map and Results'!$G$48^2+'Map and Results'!$G53^2)/(2*TowerDistanceMatrix!AB35*'Map and Results'!$G53))-0.5*SQRT((-TowerDistanceMatrix!AB35+'Map and Results'!$G$48+'Map and Results'!$G53)*(TowerDistanceMatrix!AB35+'Map and Results'!$G$48-'Map and Results'!$G53)*(TowerDistanceMatrix!AB35-'Map and Results'!$G$48+'Map and Results'!$G53)*(TowerDistanceMatrix!AB35+'Map and Results'!$G$48+'Map and Results'!$G53))))</f>
        <v>0</v>
      </c>
      <c r="AC36" s="26">
        <f ca="1">IF(TowerDistanceMatrix!AC35&lt;=ABS('Map and Results'!$G$49-'Map and Results'!$G53),MIN('Map and Results'!$H$49,'Map and Results'!$H53),IF(TowerDistanceMatrix!AC35&gt;=('Map and Results'!$G53+'Map and Results'!$G$49),0,'Map and Results'!$G$49^2*ACOS((TowerDistanceMatrix!AC35^2+'Map and Results'!$G$49^2-'Map and Results'!$G53^2)/(2*TowerDistanceMatrix!AC35*'Map and Results'!$G$49))+'Map and Results'!$G53^2*ACOS((TowerDistanceMatrix!AC35^2-'Map and Results'!$G$49^2+'Map and Results'!$G53^2)/(2*TowerDistanceMatrix!AC35*'Map and Results'!$G53))-0.5*SQRT((-TowerDistanceMatrix!AC35+'Map and Results'!$G$49+'Map and Results'!$G53)*(TowerDistanceMatrix!AC35+'Map and Results'!$G$49-'Map and Results'!$G53)*(TowerDistanceMatrix!AC35-'Map and Results'!$G$49+'Map and Results'!$G53)*(TowerDistanceMatrix!AC35+'Map and Results'!$G$49+'Map and Results'!$G53))))</f>
        <v>0</v>
      </c>
      <c r="AD36" s="26">
        <f ca="1">IF(TowerDistanceMatrix!AD35&lt;=ABS('Map and Results'!$G$50-'Map and Results'!$G53),MIN('Map and Results'!$H$50,'Map and Results'!$H53),IF(TowerDistanceMatrix!AD35&gt;=('Map and Results'!$G53+'Map and Results'!$G$50),0,'Map and Results'!$G$50^2*ACOS((TowerDistanceMatrix!AD35^2+'Map and Results'!$G$50^2-'Map and Results'!$G53^2)/(2*TowerDistanceMatrix!AD35*'Map and Results'!$G$50))+'Map and Results'!$G53^2*ACOS((TowerDistanceMatrix!AD35^2-'Map and Results'!$G$50^2+'Map and Results'!$G53^2)/(2*TowerDistanceMatrix!AD35*'Map and Results'!$G53))-0.5*SQRT((-TowerDistanceMatrix!AD35+'Map and Results'!$G$50+'Map and Results'!$G53)*(TowerDistanceMatrix!AD35+'Map and Results'!$G$50-'Map and Results'!$G53)*(TowerDistanceMatrix!AD35-'Map and Results'!$G$50+'Map and Results'!$G53)*(TowerDistanceMatrix!AD35+'Map and Results'!$G$50+'Map and Results'!$G53))))</f>
        <v>0</v>
      </c>
      <c r="AE36" s="26">
        <f ca="1">IF(TowerDistanceMatrix!AE35&lt;=ABS('Map and Results'!$G$51-'Map and Results'!$G53),MIN('Map and Results'!$H$51,'Map and Results'!$H53),IF(TowerDistanceMatrix!AE35&gt;=('Map and Results'!$G53+'Map and Results'!$G$51),0,'Map and Results'!$G$51^2*ACOS((TowerDistanceMatrix!AE35^2+'Map and Results'!$G$51^2-'Map and Results'!$G53^2)/(2*TowerDistanceMatrix!AE35*'Map and Results'!$G$51))+'Map and Results'!$G53^2*ACOS((TowerDistanceMatrix!AE35^2-'Map and Results'!$G$51^2+'Map and Results'!$G53^2)/(2*TowerDistanceMatrix!AE35*'Map and Results'!$G53))-0.5*SQRT((-TowerDistanceMatrix!AE35+'Map and Results'!$G$51+'Map and Results'!$G53)*(TowerDistanceMatrix!AE35+'Map and Results'!$G$51-'Map and Results'!$G53)*(TowerDistanceMatrix!AE35-'Map and Results'!$G$51+'Map and Results'!$G53)*(TowerDistanceMatrix!AE35+'Map and Results'!$G$51+'Map and Results'!$G53))))</f>
        <v>0</v>
      </c>
      <c r="AF36" s="26">
        <f ca="1">IF(TowerDistanceMatrix!AF35&lt;=ABS('Map and Results'!$G$52-'Map and Results'!$G53),MIN('Map and Results'!$H$52,'Map and Results'!$H53),IF(TowerDistanceMatrix!AF35&gt;=('Map and Results'!$G53+'Map and Results'!$G$52),0,'Map and Results'!$G$52^2*ACOS((TowerDistanceMatrix!AF35^2+'Map and Results'!$G$52^2-'Map and Results'!$G53^2)/(2*TowerDistanceMatrix!AF35*'Map and Results'!$G$52))+'Map and Results'!$G53^2*ACOS((TowerDistanceMatrix!AF35^2-'Map and Results'!$G$52^2+'Map and Results'!$G53^2)/(2*TowerDistanceMatrix!AF35*'Map and Results'!$G53))-0.5*SQRT((-TowerDistanceMatrix!AF35+'Map and Results'!$G$52+'Map and Results'!$G53)*(TowerDistanceMatrix!AF35+'Map and Results'!$G$52-'Map and Results'!$G53)*(TowerDistanceMatrix!AF35-'Map and Results'!$G$52+'Map and Results'!$G53)*(TowerDistanceMatrix!AF35+'Map and Results'!$G$52+'Map and Results'!$G53))))</f>
        <v>0</v>
      </c>
      <c r="AG36" s="26">
        <f ca="1">IF(TowerDistanceMatrix!AG35&lt;=ABS('Map and Results'!$G$53-'Map and Results'!$G53),MIN('Map and Results'!$H$53,'Map and Results'!$H53),IF(TowerDistanceMatrix!AG35&gt;=('Map and Results'!$G53+'Map and Results'!$G$53),0,'Map and Results'!$G$53^2*ACOS((TowerDistanceMatrix!AG35^2+'Map and Results'!$G$53^2-'Map and Results'!$G53^2)/(2*TowerDistanceMatrix!AG35*'Map and Results'!$G$53))+'Map and Results'!$G53^2*ACOS((TowerDistanceMatrix!AG35^2-'Map and Results'!$G$53^2+'Map and Results'!$G53^2)/(2*TowerDistanceMatrix!AG35*'Map and Results'!$G53))-0.5*SQRT((-TowerDistanceMatrix!AG35+'Map and Results'!$G$53+'Map and Results'!$G53)*(TowerDistanceMatrix!AG35+'Map and Results'!$G$53-'Map and Results'!$G53)*(TowerDistanceMatrix!AG35-'Map and Results'!$G$53+'Map and Results'!$G53)*(TowerDistanceMatrix!AG35+'Map and Results'!$G$53+'Map and Results'!$G53))))</f>
        <v>0</v>
      </c>
      <c r="AH36" s="26">
        <f ca="1">IF(TowerDistanceMatrix!AH35&lt;=ABS('Map and Results'!$G$54-'Map and Results'!$G53),MIN('Map and Results'!$H$54,'Map and Results'!$H53),IF(TowerDistanceMatrix!AH35&gt;=('Map and Results'!$G53+'Map and Results'!$G$54),0,'Map and Results'!$G$54^2*ACOS((TowerDistanceMatrix!AH35^2+'Map and Results'!$G$54^2-'Map and Results'!$G53^2)/(2*TowerDistanceMatrix!AH35*'Map and Results'!$G$54))+'Map and Results'!$G53^2*ACOS((TowerDistanceMatrix!AH35^2-'Map and Results'!$G$54^2+'Map and Results'!$G53^2)/(2*TowerDistanceMatrix!AH35*'Map and Results'!$G53))-0.5*SQRT((-TowerDistanceMatrix!AH35+'Map and Results'!$G$54+'Map and Results'!$G53)*(TowerDistanceMatrix!AH35+'Map and Results'!$G$54-'Map and Results'!$G53)*(TowerDistanceMatrix!AH35-'Map and Results'!$G$54+'Map and Results'!$G53)*(TowerDistanceMatrix!AH35+'Map and Results'!$G$54+'Map and Results'!$G53))))</f>
        <v>0</v>
      </c>
      <c r="AI36" s="26">
        <f ca="1">IF(TowerDistanceMatrix!AI35&lt;=ABS('Map and Results'!$G$55-'Map and Results'!$G53),MIN('Map and Results'!$H$55,'Map and Results'!$H53),IF(TowerDistanceMatrix!AI35&gt;=('Map and Results'!$G53+'Map and Results'!$G$55),0,'Map and Results'!$G$55^2*ACOS((TowerDistanceMatrix!AI35^2+'Map and Results'!$G$55^2-'Map and Results'!$G53^2)/(2*TowerDistanceMatrix!AI35*'Map and Results'!$G$55))+'Map and Results'!$G53^2*ACOS((TowerDistanceMatrix!AI35^2-'Map and Results'!$G$55^2+'Map and Results'!$G53^2)/(2*TowerDistanceMatrix!AI35*'Map and Results'!$G53))-0.5*SQRT((-TowerDistanceMatrix!AI35+'Map and Results'!$G$55+'Map and Results'!$G53)*(TowerDistanceMatrix!AI35+'Map and Results'!$G$55-'Map and Results'!$G53)*(TowerDistanceMatrix!AI35-'Map and Results'!$G$55+'Map and Results'!$G53)*(TowerDistanceMatrix!AI35+'Map and Results'!$G$55+'Map and Results'!$G53))))</f>
        <v>0</v>
      </c>
      <c r="AJ36" s="26">
        <f ca="1">IF(TowerDistanceMatrix!AJ35&lt;=ABS('Map and Results'!$G$56-'Map and Results'!$G53),MIN('Map and Results'!$H$56,'Map and Results'!$H53),IF(TowerDistanceMatrix!AJ35&gt;=('Map and Results'!$G53+'Map and Results'!$G$56),0,'Map and Results'!$G$56^2*ACOS((TowerDistanceMatrix!AJ35^2+'Map and Results'!$G$56^2-'Map and Results'!$G53^2)/(2*TowerDistanceMatrix!AJ35*'Map and Results'!$G$56))+'Map and Results'!$G53^2*ACOS((TowerDistanceMatrix!AJ35^2-'Map and Results'!$G$56^2+'Map and Results'!$G53^2)/(2*TowerDistanceMatrix!AJ35*'Map and Results'!$G53))-0.5*SQRT((-TowerDistanceMatrix!AJ35+'Map and Results'!$G$56+'Map and Results'!$G53)*(TowerDistanceMatrix!AJ35+'Map and Results'!$G$56-'Map and Results'!$G53)*(TowerDistanceMatrix!AJ35-'Map and Results'!$G$56+'Map and Results'!$G53)*(TowerDistanceMatrix!AJ35+'Map and Results'!$G$56+'Map and Results'!$G53))))</f>
        <v>0</v>
      </c>
      <c r="AK36" s="26">
        <f ca="1">IF(TowerDistanceMatrix!AK35&lt;=ABS('Map and Results'!$G$57-'Map and Results'!$G53),MIN('Map and Results'!$H$57,'Map and Results'!$H53),IF(TowerDistanceMatrix!AK35&gt;=('Map and Results'!$G53+'Map and Results'!$G$57),0,'Map and Results'!$G$57^2*ACOS((TowerDistanceMatrix!AK35^2+'Map and Results'!$G$57^2-'Map and Results'!$G53^2)/(2*TowerDistanceMatrix!AK35*'Map and Results'!$G$57))+'Map and Results'!$G53^2*ACOS((TowerDistanceMatrix!AK35^2-'Map and Results'!$G$57^2+'Map and Results'!$G53^2)/(2*TowerDistanceMatrix!AK35*'Map and Results'!$G53))-0.5*SQRT((-TowerDistanceMatrix!AK35+'Map and Results'!$G$57+'Map and Results'!$G53)*(TowerDistanceMatrix!AK35+'Map and Results'!$G$57-'Map and Results'!$G53)*(TowerDistanceMatrix!AK35-'Map and Results'!$G$57+'Map and Results'!$G53)*(TowerDistanceMatrix!AK35+'Map and Results'!$G$57+'Map and Results'!$G53))))</f>
        <v>0</v>
      </c>
      <c r="AL36" s="26">
        <f ca="1">IF(TowerDistanceMatrix!AL35&lt;=ABS('Map and Results'!$G$58-'Map and Results'!$G53),MIN('Map and Results'!$H$58,'Map and Results'!$H53),IF(TowerDistanceMatrix!AL35&gt;=('Map and Results'!$G53+'Map and Results'!$G$58),0,'Map and Results'!$G$58^2*ACOS((TowerDistanceMatrix!AL35^2+'Map and Results'!$G$58^2-'Map and Results'!$G53^2)/(2*TowerDistanceMatrix!AL35*'Map and Results'!$G$58))+'Map and Results'!$G53^2*ACOS((TowerDistanceMatrix!AL35^2-'Map and Results'!$G$58^2+'Map and Results'!$G53^2)/(2*TowerDistanceMatrix!AL35*'Map and Results'!$G53))-0.5*SQRT((-TowerDistanceMatrix!AL35+'Map and Results'!$G$58+'Map and Results'!$G53)*(TowerDistanceMatrix!AL35+'Map and Results'!$G$58-'Map and Results'!$G53)*(TowerDistanceMatrix!AL35-'Map and Results'!$G$58+'Map and Results'!$G53)*(TowerDistanceMatrix!AL35+'Map and Results'!$G$58+'Map and Results'!$G53))))</f>
        <v>0</v>
      </c>
      <c r="AM36" s="26">
        <f ca="1">IF(TowerDistanceMatrix!AM35&lt;=ABS('Map and Results'!$G$59-'Map and Results'!$G53),MIN('Map and Results'!$H$59,'Map and Results'!$H53),IF(TowerDistanceMatrix!AM35&gt;=('Map and Results'!$G53+'Map and Results'!$G$59),0,'Map and Results'!$G$59^2*ACOS((TowerDistanceMatrix!AM35^2+'Map and Results'!$G$59^2-'Map and Results'!$G53^2)/(2*TowerDistanceMatrix!AM35*'Map and Results'!$G$59))+'Map and Results'!$G53^2*ACOS((TowerDistanceMatrix!AM35^2-'Map and Results'!$G$59^2+'Map and Results'!$G53^2)/(2*TowerDistanceMatrix!AM35*'Map and Results'!$G53))-0.5*SQRT((-TowerDistanceMatrix!AM35+'Map and Results'!$G$59+'Map and Results'!$G53)*(TowerDistanceMatrix!AM35+'Map and Results'!$G$59-'Map and Results'!$G53)*(TowerDistanceMatrix!AM35-'Map and Results'!$G$59+'Map and Results'!$G53)*(TowerDistanceMatrix!AM35+'Map and Results'!$G$59+'Map and Results'!$G53))))</f>
        <v>0</v>
      </c>
      <c r="AN36" s="26">
        <f ca="1">IF(TowerDistanceMatrix!AN35&lt;=ABS('Map and Results'!$G$60-'Map and Results'!$G53),MIN('Map and Results'!$H$60,'Map and Results'!$H53),IF(TowerDistanceMatrix!AN35&gt;=('Map and Results'!$G53+'Map and Results'!$G$60),0,'Map and Results'!$G$60^2*ACOS((TowerDistanceMatrix!AN35^2+'Map and Results'!$G$60^2-'Map and Results'!$G53^2)/(2*TowerDistanceMatrix!AN35*'Map and Results'!$G$60))+'Map and Results'!$G53^2*ACOS((TowerDistanceMatrix!AN35^2-'Map and Results'!$G$60^2+'Map and Results'!$G53^2)/(2*TowerDistanceMatrix!AN35*'Map and Results'!$G53))-0.5*SQRT((-TowerDistanceMatrix!AN35+'Map and Results'!$G$60+'Map and Results'!$G53)*(TowerDistanceMatrix!AN35+'Map and Results'!$G$60-'Map and Results'!$G53)*(TowerDistanceMatrix!AN35-'Map and Results'!$G$60+'Map and Results'!$G53)*(TowerDistanceMatrix!AN35+'Map and Results'!$G$60+'Map and Results'!$G53))))</f>
        <v>0</v>
      </c>
      <c r="AO36" s="26">
        <f ca="1">IF(TowerDistanceMatrix!AO35&lt;=ABS('Map and Results'!$G$61-'Map and Results'!$G53),MIN('Map and Results'!$H$61,'Map and Results'!$H53),IF(TowerDistanceMatrix!AO35&gt;=('Map and Results'!$G53+'Map and Results'!$G$61),0,'Map and Results'!$G$61^2*ACOS((TowerDistanceMatrix!AO35^2+'Map and Results'!$G$61^2-'Map and Results'!$G53^2)/(2*TowerDistanceMatrix!AO35*'Map and Results'!$G$61))+'Map and Results'!$G53^2*ACOS((TowerDistanceMatrix!AO35^2-'Map and Results'!$G$61^2+'Map and Results'!$G53^2)/(2*TowerDistanceMatrix!AO35*'Map and Results'!$G53))-0.5*SQRT((-TowerDistanceMatrix!AO35+'Map and Results'!$G$61+'Map and Results'!$G53)*(TowerDistanceMatrix!AO35+'Map and Results'!$G$61-'Map and Results'!$G53)*(TowerDistanceMatrix!AO35-'Map and Results'!$G$61+'Map and Results'!$G53)*(TowerDistanceMatrix!AO35+'Map and Results'!$G$61+'Map and Results'!$G53))))</f>
        <v>0</v>
      </c>
      <c r="AP36" s="26">
        <f ca="1">IF(TowerDistanceMatrix!AP35&lt;=ABS('Map and Results'!$G$62-'Map and Results'!$G53),MIN('Map and Results'!$H$62,'Map and Results'!$H53),IF(TowerDistanceMatrix!AP35&gt;=('Map and Results'!$G53+'Map and Results'!$G$62),0,'Map and Results'!$G$62^2*ACOS((TowerDistanceMatrix!AP35^2+'Map and Results'!$G$62^2-'Map and Results'!$G53^2)/(2*TowerDistanceMatrix!AP35*'Map and Results'!$G$62))+'Map and Results'!$G53^2*ACOS((TowerDistanceMatrix!AP35^2-'Map and Results'!$G$62^2+'Map and Results'!$G53^2)/(2*TowerDistanceMatrix!AP35*'Map and Results'!$G53))-0.5*SQRT((-TowerDistanceMatrix!AP35+'Map and Results'!$G$62+'Map and Results'!$G53)*(TowerDistanceMatrix!AP35+'Map and Results'!$G$62-'Map and Results'!$G53)*(TowerDistanceMatrix!AP35-'Map and Results'!$G$62+'Map and Results'!$G53)*(TowerDistanceMatrix!AP35+'Map and Results'!$G$62+'Map and Results'!$G53))))</f>
        <v>0</v>
      </c>
      <c r="AQ36" s="26">
        <f ca="1">IF(TowerDistanceMatrix!AQ35&lt;=ABS('Map and Results'!$G$63-'Map and Results'!$G53),MIN('Map and Results'!$H$63,'Map and Results'!$H53),IF(TowerDistanceMatrix!AQ35&gt;=('Map and Results'!$G53+'Map and Results'!$G$63),0,'Map and Results'!$G$63^2*ACOS((TowerDistanceMatrix!AQ35^2+'Map and Results'!$G$63^2-'Map and Results'!$G53^2)/(2*TowerDistanceMatrix!AQ35*'Map and Results'!$G$63))+'Map and Results'!$G53^2*ACOS((TowerDistanceMatrix!AQ35^2-'Map and Results'!$G$63^2+'Map and Results'!$G53^2)/(2*TowerDistanceMatrix!AQ35*'Map and Results'!$G53))-0.5*SQRT((-TowerDistanceMatrix!AQ35+'Map and Results'!$G$63+'Map and Results'!$G53)*(TowerDistanceMatrix!AQ35+'Map and Results'!$G$63-'Map and Results'!$G53)*(TowerDistanceMatrix!AQ35-'Map and Results'!$G$63+'Map and Results'!$G53)*(TowerDistanceMatrix!AQ35+'Map and Results'!$G$63+'Map and Results'!$G53))))</f>
        <v>0</v>
      </c>
      <c r="AR36" s="26">
        <f ca="1">IF(TowerDistanceMatrix!AR35&lt;=ABS('Map and Results'!$G$64-'Map and Results'!$G53),MIN('Map and Results'!$H$64,'Map and Results'!$H53),IF(TowerDistanceMatrix!AR35&gt;=('Map and Results'!$G53+'Map and Results'!$G$64),0,'Map and Results'!$G$64^2*ACOS((TowerDistanceMatrix!AR35^2+'Map and Results'!$G$64^2-'Map and Results'!$G53^2)/(2*TowerDistanceMatrix!AR35*'Map and Results'!$G$64))+'Map and Results'!$G53^2*ACOS((TowerDistanceMatrix!AR35^2-'Map and Results'!$G$64^2+'Map and Results'!$G53^2)/(2*TowerDistanceMatrix!AR35*'Map and Results'!$G53))-0.5*SQRT((-TowerDistanceMatrix!AR35+'Map and Results'!$G$64+'Map and Results'!$G53)*(TowerDistanceMatrix!AR35+'Map and Results'!$G$64-'Map and Results'!$G53)*(TowerDistanceMatrix!AR35-'Map and Results'!$G$64+'Map and Results'!$G53)*(TowerDistanceMatrix!AR35+'Map and Results'!$G$64+'Map and Results'!$G53))))</f>
        <v>0</v>
      </c>
      <c r="AS36" s="26">
        <f ca="1">IF(TowerDistanceMatrix!AS35&lt;=ABS('Map and Results'!$G$65-'Map and Results'!$G53),MIN('Map and Results'!$H$65,'Map and Results'!$H53),IF(TowerDistanceMatrix!AS35&gt;=('Map and Results'!$G53+'Map and Results'!$G$65),0,'Map and Results'!$G$65^2*ACOS((TowerDistanceMatrix!AS35^2+'Map and Results'!$G$65^2-'Map and Results'!$G53^2)/(2*TowerDistanceMatrix!AS35*'Map and Results'!$G$65))+'Map and Results'!$G53^2*ACOS((TowerDistanceMatrix!AS35^2-'Map and Results'!$G$65^2+'Map and Results'!$G53^2)/(2*TowerDistanceMatrix!AS35*'Map and Results'!$G53))-0.5*SQRT((-TowerDistanceMatrix!AS35+'Map and Results'!$G$65+'Map and Results'!$G53)*(TowerDistanceMatrix!AS35+'Map and Results'!$G$65-'Map and Results'!$G53)*(TowerDistanceMatrix!AS35-'Map and Results'!$G$65+'Map and Results'!$G53)*(TowerDistanceMatrix!AS35+'Map and Results'!$G$65+'Map and Results'!$G53))))</f>
        <v>0</v>
      </c>
      <c r="AT36" s="26">
        <f ca="1">IF(TowerDistanceMatrix!AT35&lt;=ABS('Map and Results'!$G$66-'Map and Results'!$G53),MIN('Map and Results'!$H$66,'Map and Results'!$H53),IF(TowerDistanceMatrix!AT35&gt;=('Map and Results'!$G53+'Map and Results'!$G$66),0,'Map and Results'!$G$66^2*ACOS((TowerDistanceMatrix!AT35^2+'Map and Results'!$G$66^2-'Map and Results'!$G53^2)/(2*TowerDistanceMatrix!AT35*'Map and Results'!$G$66))+'Map and Results'!$G53^2*ACOS((TowerDistanceMatrix!AT35^2-'Map and Results'!$G$66^2+'Map and Results'!$G53^2)/(2*TowerDistanceMatrix!AT35*'Map and Results'!$G53))-0.5*SQRT((-TowerDistanceMatrix!AT35+'Map and Results'!$G$66+'Map and Results'!$G53)*(TowerDistanceMatrix!AT35+'Map and Results'!$G$66-'Map and Results'!$G53)*(TowerDistanceMatrix!AT35-'Map and Results'!$G$66+'Map and Results'!$G53)*(TowerDistanceMatrix!AT35+'Map and Results'!$G$66+'Map and Results'!$G53))))</f>
        <v>0</v>
      </c>
      <c r="AU36" s="26">
        <f ca="1">IF(TowerDistanceMatrix!AU35&lt;=ABS('Map and Results'!$G$67-'Map and Results'!$G53),MIN('Map and Results'!$H$67,'Map and Results'!$H53),IF(TowerDistanceMatrix!AU35&gt;=('Map and Results'!$G53+'Map and Results'!$G$67),0,'Map and Results'!$G$67^2*ACOS((TowerDistanceMatrix!AU35^2+'Map and Results'!$G$67^2-'Map and Results'!$G53^2)/(2*TowerDistanceMatrix!AU35*'Map and Results'!$G$67))+'Map and Results'!$G53^2*ACOS((TowerDistanceMatrix!AU35^2-'Map and Results'!$G$67^2+'Map and Results'!$G53^2)/(2*TowerDistanceMatrix!AU35*'Map and Results'!$G53))-0.5*SQRT((-TowerDistanceMatrix!AU35+'Map and Results'!$G$67+'Map and Results'!$G53)*(TowerDistanceMatrix!AU35+'Map and Results'!$G$67-'Map and Results'!$G53)*(TowerDistanceMatrix!AU35-'Map and Results'!$G$67+'Map and Results'!$G53)*(TowerDistanceMatrix!AU35+'Map and Results'!$G$67+'Map and Results'!$G53))))</f>
        <v>0</v>
      </c>
      <c r="AV36" s="26">
        <f ca="1">IF(TowerDistanceMatrix!AV35&lt;=ABS('Map and Results'!$G$68-'Map and Results'!$G53),MIN('Map and Results'!$H$68,'Map and Results'!$H53),IF(TowerDistanceMatrix!AV35&gt;=('Map and Results'!$G53+'Map and Results'!$G$68),0,'Map and Results'!$G$68^2*ACOS((TowerDistanceMatrix!AV35^2+'Map and Results'!$G$68^2-'Map and Results'!$G53^2)/(2*TowerDistanceMatrix!AV35*'Map and Results'!$G$68))+'Map and Results'!$G53^2*ACOS((TowerDistanceMatrix!AV35^2-'Map and Results'!$G$68^2+'Map and Results'!$G53^2)/(2*TowerDistanceMatrix!AV35*'Map and Results'!$G53))-0.5*SQRT((-TowerDistanceMatrix!AV35+'Map and Results'!$G$68+'Map and Results'!$G53)*(TowerDistanceMatrix!AV35+'Map and Results'!$G$68-'Map and Results'!$G53)*(TowerDistanceMatrix!AV35-'Map and Results'!$G$68+'Map and Results'!$G53)*(TowerDistanceMatrix!AV35+'Map and Results'!$G$68+'Map and Results'!$G53))))</f>
        <v>0</v>
      </c>
      <c r="AW36" s="26">
        <f ca="1">IF(TowerDistanceMatrix!AW35&lt;=ABS('Map and Results'!$G$69-'Map and Results'!$G53),MIN('Map and Results'!$H$69,'Map and Results'!$H53),IF(TowerDistanceMatrix!AW35&gt;=('Map and Results'!$G53+'Map and Results'!$G$69),0,'Map and Results'!$G$69^2*ACOS((TowerDistanceMatrix!AW35^2+'Map and Results'!$G$69^2-'Map and Results'!$G53^2)/(2*TowerDistanceMatrix!AW35*'Map and Results'!$G$69))+'Map and Results'!$G53^2*ACOS((TowerDistanceMatrix!AW35^2-'Map and Results'!$G$69^2+'Map and Results'!$G53^2)/(2*TowerDistanceMatrix!AW35*'Map and Results'!$G53))-0.5*SQRT((-TowerDistanceMatrix!AW35+'Map and Results'!$G$69+'Map and Results'!$G53)*(TowerDistanceMatrix!AW35+'Map and Results'!$G$69-'Map and Results'!$G53)*(TowerDistanceMatrix!AW35-'Map and Results'!$G$69+'Map and Results'!$G53)*(TowerDistanceMatrix!AW35+'Map and Results'!$G$69+'Map and Results'!$G53))))</f>
        <v>0</v>
      </c>
      <c r="AX36" s="26">
        <f ca="1">IF(TowerDistanceMatrix!AX35&lt;=ABS('Map and Results'!$G$70-'Map and Results'!$G53),MIN('Map and Results'!$H$70,'Map and Results'!$H53),IF(TowerDistanceMatrix!AX35&gt;=('Map and Results'!$G53+'Map and Results'!$G$70),0,'Map and Results'!$G$70^2*ACOS((TowerDistanceMatrix!AX35^2+'Map and Results'!$G$70^2-'Map and Results'!$G53^2)/(2*TowerDistanceMatrix!AX35*'Map and Results'!$G$70))+'Map and Results'!$G53^2*ACOS((TowerDistanceMatrix!AX35^2-'Map and Results'!$G$70^2+'Map and Results'!$G53^2)/(2*TowerDistanceMatrix!AX35*'Map and Results'!$G53))-0.5*SQRT((-TowerDistanceMatrix!AX35+'Map and Results'!$G$70+'Map and Results'!$G53)*(TowerDistanceMatrix!AX35+'Map and Results'!$G$70-'Map and Results'!$G53)*(TowerDistanceMatrix!AX35-'Map and Results'!$G$70+'Map and Results'!$G53)*(TowerDistanceMatrix!AX35+'Map and Results'!$G$70+'Map and Results'!$G53))))</f>
        <v>0</v>
      </c>
      <c r="AY36" s="26">
        <f ca="1">IF(TowerDistanceMatrix!AY35&lt;=ABS('Map and Results'!$G$71-'Map and Results'!$G53),MIN('Map and Results'!$H$71,'Map and Results'!$H53),IF(TowerDistanceMatrix!AY35&gt;=('Map and Results'!$G53+'Map and Results'!$G$71),0,'Map and Results'!$G$71^2*ACOS((TowerDistanceMatrix!AY35^2+'Map and Results'!$G$71^2-'Map and Results'!$G53^2)/(2*TowerDistanceMatrix!AY35*'Map and Results'!$G$71))+'Map and Results'!$G53^2*ACOS((TowerDistanceMatrix!AY35^2-'Map and Results'!$G$71^2+'Map and Results'!$G53^2)/(2*TowerDistanceMatrix!AY35*'Map and Results'!$G53))-0.5*SQRT((-TowerDistanceMatrix!AY35+'Map and Results'!$G$71+'Map and Results'!$G53)*(TowerDistanceMatrix!AY35+'Map and Results'!$G$71-'Map and Results'!$G53)*(TowerDistanceMatrix!AY35-'Map and Results'!$G$71+'Map and Results'!$G53)*(TowerDistanceMatrix!AY35+'Map and Results'!$G$71+'Map and Results'!$G53))))</f>
        <v>0</v>
      </c>
      <c r="AZ36" s="26">
        <f ca="1">IF(TowerDistanceMatrix!AZ35&lt;=ABS('Map and Results'!$G$72-'Map and Results'!$G53),MIN('Map and Results'!$H$72,'Map and Results'!$H53),IF(TowerDistanceMatrix!AZ35&gt;=('Map and Results'!$G53+'Map and Results'!$G$72),0,'Map and Results'!$G$72^2*ACOS((TowerDistanceMatrix!AZ35^2+'Map and Results'!$G$72^2-'Map and Results'!$G53^2)/(2*TowerDistanceMatrix!AZ35*'Map and Results'!$G$72))+'Map and Results'!$G53^2*ACOS((TowerDistanceMatrix!AZ35^2-'Map and Results'!$G$72^2+'Map and Results'!$G53^2)/(2*TowerDistanceMatrix!AZ35*'Map and Results'!$G53))-0.5*SQRT((-TowerDistanceMatrix!AZ35+'Map and Results'!$G$72+'Map and Results'!$G53)*(TowerDistanceMatrix!AZ35+'Map and Results'!$G$72-'Map and Results'!$G53)*(TowerDistanceMatrix!AZ35-'Map and Results'!$G$72+'Map and Results'!$G53)*(TowerDistanceMatrix!AZ35+'Map and Results'!$G$72+'Map and Results'!$G53))))</f>
        <v>0</v>
      </c>
      <c r="BA36" s="26"/>
      <c r="BB36" s="26"/>
      <c r="BC36">
        <f ca="1">IF('Map and Results'!B53=0,0,SUM(C36:AZ36))-BE36</f>
        <v>0</v>
      </c>
      <c r="BD36">
        <v>31</v>
      </c>
      <c r="BE36">
        <f t="shared" ca="1" si="0"/>
        <v>0</v>
      </c>
      <c r="BG36">
        <f t="shared" ca="1" si="1"/>
        <v>0</v>
      </c>
      <c r="BH36">
        <f t="shared" ca="1" si="2"/>
        <v>0</v>
      </c>
      <c r="BJ36">
        <f ca="1">IF('Map and Results'!B53=0,0,IF((SUM(C36:AZ36)-BE36)&gt;BH36,$BJ$3,0))</f>
        <v>0</v>
      </c>
    </row>
    <row r="37" spans="2:62" ht="15">
      <c r="B37" s="7">
        <v>32</v>
      </c>
      <c r="C37" s="4">
        <f ca="1">IF(TowerDistanceMatrix!C36&lt;=ABS('Map and Results'!$G$23-'Map and Results'!G54),MIN('Map and Results'!H54,'Map and Results'!H52),IF(TowerDistanceMatrix!C36&gt;=('Map and Results'!$G$23+'Map and Results'!G54),0,'Map and Results'!$G$23^2*ACOS((TowerDistanceMatrix!C36^2+'Map and Results'!$G$23^2-'Map and Results'!G54^2)/(2*TowerDistanceMatrix!C36*'Map and Results'!$G$23))+'Map and Results'!G54^2*ACOS((TowerDistanceMatrix!C36^2-'Map and Results'!$G$23^2+'Map and Results'!G54^2)/(2*TowerDistanceMatrix!C36*'Map and Results'!G54))-0.5*SQRT((-TowerDistanceMatrix!C36+'Map and Results'!$G$23+'Map and Results'!G54)*(TowerDistanceMatrix!C36+'Map and Results'!$G$23-'Map and Results'!G54)*(TowerDistanceMatrix!C36-'Map and Results'!$G$23+'Map and Results'!G54)*(TowerDistanceMatrix!C36+'Map and Results'!$G$23+'Map and Results'!G54))))</f>
        <v>0</v>
      </c>
      <c r="D37">
        <f ca="1">IF(TowerDistanceMatrix!D36&lt;=ABS('Map and Results'!$G$24-'Map and Results'!G54),MIN('Map and Results'!$H$24,'Map and Results'!H54),IF(TowerDistanceMatrix!D36&gt;=('Map and Results'!G54+'Map and Results'!$G$24),0,'Map and Results'!$G$24^2*ACOS((TowerDistanceMatrix!D36^2+'Map and Results'!$G$24^2-'Map and Results'!G54^2)/(2*TowerDistanceMatrix!D36*'Map and Results'!$G$24))+'Map and Results'!G54^2*ACOS((TowerDistanceMatrix!D36^2-'Map and Results'!$G$24^2+'Map and Results'!G54^2)/(2*TowerDistanceMatrix!D36*'Map and Results'!G54))-0.5*SQRT((-TowerDistanceMatrix!D36+'Map and Results'!$G$24+'Map and Results'!G54)*(TowerDistanceMatrix!D36+'Map and Results'!$G$24-'Map and Results'!G54)*(TowerDistanceMatrix!D36-'Map and Results'!$G$24+'Map and Results'!G54)*(TowerDistanceMatrix!D36+'Map and Results'!$G$24+'Map and Results'!G54))))</f>
        <v>0</v>
      </c>
      <c r="E37">
        <f ca="1">IF(TowerDistanceMatrix!E36&lt;=ABS('Map and Results'!$G$25-'Map and Results'!G54),MIN('Map and Results'!$H$25,'Map and Results'!H54),IF(TowerDistanceMatrix!E36&gt;=('Map and Results'!G54+'Map and Results'!$G$25),0,'Map and Results'!$G$25^2*ACOS((TowerDistanceMatrix!E36^2+'Map and Results'!$G$25^2-'Map and Results'!G54^2)/(2*TowerDistanceMatrix!E36*'Map and Results'!$G$25))+'Map and Results'!G54^2*ACOS((TowerDistanceMatrix!E36^2-'Map and Results'!$G$25^2+'Map and Results'!G54^2)/(2*TowerDistanceMatrix!E36*'Map and Results'!G54))-0.5*SQRT((-TowerDistanceMatrix!E36+'Map and Results'!$G$25+'Map and Results'!G54)*(TowerDistanceMatrix!E36+'Map and Results'!$G$25-'Map and Results'!G54)*(TowerDistanceMatrix!E36-'Map and Results'!$G$25+'Map and Results'!G54)*(TowerDistanceMatrix!E36+'Map and Results'!$G$25+'Map and Results'!G54))))</f>
        <v>0</v>
      </c>
      <c r="F37">
        <f ca="1">IF(TowerDistanceMatrix!F36&lt;=ABS('Map and Results'!$G$26-'Map and Results'!$G54),MIN('Map and Results'!$H$26,'Map and Results'!$H54),IF(TowerDistanceMatrix!F36&gt;=('Map and Results'!$G54+'Map and Results'!$G$26),0,'Map and Results'!$G$26^2*ACOS((TowerDistanceMatrix!F36^2+'Map and Results'!$G$26^2-'Map and Results'!$G54^2)/(2*TowerDistanceMatrix!F36*'Map and Results'!$G$26))+'Map and Results'!$G54^2*ACOS((TowerDistanceMatrix!F36^2-'Map and Results'!$G$26^2+'Map and Results'!$G54^2)/(2*TowerDistanceMatrix!F36*'Map and Results'!$G54))-0.5*SQRT((-TowerDistanceMatrix!F36+'Map and Results'!$G$26+'Map and Results'!$G54)*(TowerDistanceMatrix!F36+'Map and Results'!$G$26-'Map and Results'!$G54)*(TowerDistanceMatrix!F36-'Map and Results'!$G$26+'Map and Results'!$G54)*(TowerDistanceMatrix!F36+'Map and Results'!$G$26+'Map and Results'!$G54))))</f>
        <v>0</v>
      </c>
      <c r="G37" s="26">
        <f ca="1">IF(TowerDistanceMatrix!G36&lt;=ABS('Map and Results'!$G$27-'Map and Results'!$G54),MIN('Map and Results'!$H$27,'Map and Results'!$H54),IF(TowerDistanceMatrix!G36&gt;=('Map and Results'!$G54+'Map and Results'!$G$27),0,'Map and Results'!$G$27^2*ACOS((TowerDistanceMatrix!G36^2+'Map and Results'!$G$27^2-'Map and Results'!$G54^2)/(2*TowerDistanceMatrix!G36*'Map and Results'!$G$27))+'Map and Results'!$G54^2*ACOS((TowerDistanceMatrix!G36^2-'Map and Results'!$G$27^2+'Map and Results'!$G54^2)/(2*TowerDistanceMatrix!G36*'Map and Results'!$G54))-0.5*SQRT((-TowerDistanceMatrix!G36+'Map and Results'!$G$27+'Map and Results'!$G54)*(TowerDistanceMatrix!G36+'Map and Results'!$G$27-'Map and Results'!$G54)*(TowerDistanceMatrix!G36-'Map and Results'!$G$27+'Map and Results'!$G54)*(TowerDistanceMatrix!G36+'Map and Results'!$G$27+'Map and Results'!$G54))))</f>
        <v>0</v>
      </c>
      <c r="H37" s="26">
        <f ca="1">IF(TowerDistanceMatrix!H36&lt;=ABS('Map and Results'!$G$28-'Map and Results'!$G54),MIN('Map and Results'!$H$28,'Map and Results'!$H54),IF(TowerDistanceMatrix!H36&gt;=('Map and Results'!$G54+'Map and Results'!$G$28),0,'Map and Results'!$G$28^2*ACOS((TowerDistanceMatrix!H36^2+'Map and Results'!$G$28^2-'Map and Results'!$G54^2)/(2*TowerDistanceMatrix!H36*'Map and Results'!$G$28))+'Map and Results'!$G54^2*ACOS((TowerDistanceMatrix!H36^2-'Map and Results'!$G$28^2+'Map and Results'!$G54^2)/(2*TowerDistanceMatrix!H36*'Map and Results'!$G54))-0.5*SQRT((-TowerDistanceMatrix!H36+'Map and Results'!$G$28+'Map and Results'!$G54)*(TowerDistanceMatrix!H36+'Map and Results'!$G$28-'Map and Results'!$G54)*(TowerDistanceMatrix!H36-'Map and Results'!$G$28+'Map and Results'!$G54)*(TowerDistanceMatrix!H36+'Map and Results'!$G$28+'Map and Results'!$G54))))</f>
        <v>0</v>
      </c>
      <c r="I37">
        <f ca="1">IF(TowerDistanceMatrix!I36&lt;=ABS('Map and Results'!$G$29-'Map and Results'!$G54),MIN('Map and Results'!$H$29,'Map and Results'!$H54),IF(TowerDistanceMatrix!I36&gt;=('Map and Results'!$G54+'Map and Results'!$G$29),0,'Map and Results'!$G$29^2*ACOS((TowerDistanceMatrix!I36^2+'Map and Results'!$G$29^2-'Map and Results'!$G54^2)/(2*TowerDistanceMatrix!I36*'Map and Results'!$G$29))+'Map and Results'!$G54^2*ACOS((TowerDistanceMatrix!I36^2-'Map and Results'!$G$29^2+'Map and Results'!$G54^2)/(2*TowerDistanceMatrix!I36*'Map and Results'!$G54))-0.5*SQRT((-TowerDistanceMatrix!I36+'Map and Results'!$G$29+'Map and Results'!$G54)*(TowerDistanceMatrix!I36+'Map and Results'!$G$29-'Map and Results'!$G54)*(TowerDistanceMatrix!I36-'Map and Results'!$G$29+'Map and Results'!$G54)*(TowerDistanceMatrix!I36+'Map and Results'!$G$29+'Map and Results'!$G54))))</f>
        <v>0</v>
      </c>
      <c r="J37">
        <f ca="1">IF(TowerDistanceMatrix!J36&lt;=ABS('Map and Results'!$G$30-'Map and Results'!$G54),MIN('Map and Results'!$H$30,'Map and Results'!$H54),IF(TowerDistanceMatrix!J36&gt;=('Map and Results'!$G54+'Map and Results'!$G$30),0,'Map and Results'!$G$30^2*ACOS((TowerDistanceMatrix!J36^2+'Map and Results'!$G$30^2-'Map and Results'!$G54^2)/(2*TowerDistanceMatrix!J36*'Map and Results'!$G$30))+'Map and Results'!$G54^2*ACOS((TowerDistanceMatrix!J36^2-'Map and Results'!$G$30^2+'Map and Results'!$G54^2)/(2*TowerDistanceMatrix!J36*'Map and Results'!$G54))-0.5*SQRT((-TowerDistanceMatrix!J36+'Map and Results'!$G$30+'Map and Results'!$G54)*(TowerDistanceMatrix!J36+'Map and Results'!$G$30-'Map and Results'!$G54)*(TowerDistanceMatrix!J36-'Map and Results'!$G$30+'Map and Results'!$G54)*(TowerDistanceMatrix!J36+'Map and Results'!$G$30+'Map and Results'!$G54))))</f>
        <v>0</v>
      </c>
      <c r="K37" s="26">
        <f ca="1">IF(TowerDistanceMatrix!K36&lt;=ABS('Map and Results'!$G$31-'Map and Results'!$G54),MIN('Map and Results'!$H$31,'Map and Results'!$H54),IF(TowerDistanceMatrix!K36&gt;=('Map and Results'!$G54+'Map and Results'!$G$31),0,'Map and Results'!$G$31^2*ACOS((TowerDistanceMatrix!K36^2+'Map and Results'!$G$31^2-'Map and Results'!$G54^2)/(2*TowerDistanceMatrix!K36*'Map and Results'!$G$31))+'Map and Results'!$G54^2*ACOS((TowerDistanceMatrix!K36^2-'Map and Results'!$G$31^2+'Map and Results'!$G54^2)/(2*TowerDistanceMatrix!K36*'Map and Results'!$G54))-0.5*SQRT((-TowerDistanceMatrix!K36+'Map and Results'!$G$31+'Map and Results'!$G54)*(TowerDistanceMatrix!K36+'Map and Results'!$G$31-'Map and Results'!$G54)*(TowerDistanceMatrix!K36-'Map and Results'!$G$31+'Map and Results'!$G54)*(TowerDistanceMatrix!K36+'Map and Results'!$G$31+'Map and Results'!$G54))))</f>
        <v>0</v>
      </c>
      <c r="L37" s="26">
        <f ca="1">IF(TowerDistanceMatrix!L36&lt;=ABS('Map and Results'!$G$32-'Map and Results'!$G54),MIN('Map and Results'!$H$32,'Map and Results'!$H54),IF(TowerDistanceMatrix!L36&gt;=('Map and Results'!$G54+'Map and Results'!$G$32),0,'Map and Results'!$G$32^2*ACOS((TowerDistanceMatrix!L36^2+'Map and Results'!$G$32^2-'Map and Results'!$G54^2)/(2*TowerDistanceMatrix!L36*'Map and Results'!$G$32))+'Map and Results'!$G54^2*ACOS((TowerDistanceMatrix!L36^2-'Map and Results'!$G$32^2+'Map and Results'!$G54^2)/(2*TowerDistanceMatrix!L36*'Map and Results'!$G54))-0.5*SQRT((-TowerDistanceMatrix!L36+'Map and Results'!$G$32+'Map and Results'!$G54)*(TowerDistanceMatrix!L36+'Map and Results'!$G$32-'Map and Results'!$G54)*(TowerDistanceMatrix!L36-'Map and Results'!$G$32+'Map and Results'!$G54)*(TowerDistanceMatrix!L36+'Map and Results'!$G$32+'Map and Results'!$G54))))</f>
        <v>0</v>
      </c>
      <c r="M37" s="26">
        <f ca="1">IF(TowerDistanceMatrix!M36&lt;=ABS('Map and Results'!$G$33-'Map and Results'!$G54),MIN('Map and Results'!$H$33,'Map and Results'!$H54),IF(TowerDistanceMatrix!M36&gt;=('Map and Results'!$G54+'Map and Results'!$G$33),0,'Map and Results'!$G$33^2*ACOS((TowerDistanceMatrix!M36^2+'Map and Results'!$G$33^2-'Map and Results'!$G54^2)/(2*TowerDistanceMatrix!M36*'Map and Results'!$G$33))+'Map and Results'!$G54^2*ACOS((TowerDistanceMatrix!M36^2-'Map and Results'!$G$33^2+'Map and Results'!$G54^2)/(2*TowerDistanceMatrix!M36*'Map and Results'!$G54))-0.5*SQRT((-TowerDistanceMatrix!M36+'Map and Results'!$G$33+'Map and Results'!$G54)*(TowerDistanceMatrix!M36+'Map and Results'!$G$33-'Map and Results'!$G54)*(TowerDistanceMatrix!M36-'Map and Results'!$G$33+'Map and Results'!$G54)*(TowerDistanceMatrix!M36+'Map and Results'!$G$33+'Map and Results'!$G54))))</f>
        <v>0</v>
      </c>
      <c r="N37" s="26">
        <f ca="1">IF(TowerDistanceMatrix!N36&lt;=ABS('Map and Results'!$G$34-'Map and Results'!$G54),MIN('Map and Results'!$H$34,'Map and Results'!$H54),IF(TowerDistanceMatrix!N36&gt;=('Map and Results'!$G54+'Map and Results'!$G$34),0,'Map and Results'!$G$34^2*ACOS((TowerDistanceMatrix!N36^2+'Map and Results'!$G$34^2-'Map and Results'!$G54^2)/(2*TowerDistanceMatrix!N36*'Map and Results'!$G$34))+'Map and Results'!$G54^2*ACOS((TowerDistanceMatrix!N36^2-'Map and Results'!$G$34^2+'Map and Results'!$G54^2)/(2*TowerDistanceMatrix!N36*'Map and Results'!$G54))-0.5*SQRT((-TowerDistanceMatrix!N36+'Map and Results'!$G$34+'Map and Results'!$G54)*(TowerDistanceMatrix!N36+'Map and Results'!$G$34-'Map and Results'!$G54)*(TowerDistanceMatrix!N36-'Map and Results'!$G$34+'Map and Results'!$G54)*(TowerDistanceMatrix!N36+'Map and Results'!$G$34+'Map and Results'!$G54))))</f>
        <v>0</v>
      </c>
      <c r="O37" s="26">
        <f ca="1">IF(TowerDistanceMatrix!O36&lt;=ABS('Map and Results'!$G$35-'Map and Results'!$G54),MIN('Map and Results'!$H$35,'Map and Results'!$H54),IF(TowerDistanceMatrix!O36&gt;=('Map and Results'!$G54+'Map and Results'!$G$35),0,'Map and Results'!$G$35^2*ACOS((TowerDistanceMatrix!O36^2+'Map and Results'!$G$35^2-'Map and Results'!$G54^2)/(2*TowerDistanceMatrix!O36*'Map and Results'!$G$35))+'Map and Results'!$G54^2*ACOS((TowerDistanceMatrix!O36^2-'Map and Results'!$G$35^2+'Map and Results'!$G54^2)/(2*TowerDistanceMatrix!O36*'Map and Results'!$G54))-0.5*SQRT((-TowerDistanceMatrix!O36+'Map and Results'!$G$35+'Map and Results'!$G54)*(TowerDistanceMatrix!O36+'Map and Results'!$G$35-'Map and Results'!$G54)*(TowerDistanceMatrix!O36-'Map and Results'!$G$35+'Map and Results'!$G54)*(TowerDistanceMatrix!O36+'Map and Results'!$G$35+'Map and Results'!$G54))))</f>
        <v>0</v>
      </c>
      <c r="P37" s="26">
        <f ca="1">IF(TowerDistanceMatrix!P36&lt;=ABS('Map and Results'!$G$36-'Map and Results'!$G54),MIN('Map and Results'!$H$36,'Map and Results'!$H54),IF(TowerDistanceMatrix!P36&gt;=('Map and Results'!$G54+'Map and Results'!$G$36),0,'Map and Results'!$G$36^2*ACOS((TowerDistanceMatrix!P36^2+'Map and Results'!$G$36^2-'Map and Results'!$G54^2)/(2*TowerDistanceMatrix!P36*'Map and Results'!$G$36))+'Map and Results'!$G54^2*ACOS((TowerDistanceMatrix!P36^2-'Map and Results'!$G$36^2+'Map and Results'!$G54^2)/(2*TowerDistanceMatrix!P36*'Map and Results'!$G54))-0.5*SQRT((-TowerDistanceMatrix!P36+'Map and Results'!$G$36+'Map and Results'!$G54)*(TowerDistanceMatrix!P36+'Map and Results'!$G$36-'Map and Results'!$G54)*(TowerDistanceMatrix!P36-'Map and Results'!$G$36+'Map and Results'!$G54)*(TowerDistanceMatrix!P36+'Map and Results'!$G$36+'Map and Results'!$G54))))</f>
        <v>0</v>
      </c>
      <c r="Q37" s="26">
        <f ca="1">IF(TowerDistanceMatrix!Q36&lt;=ABS('Map and Results'!$G$37-'Map and Results'!$G54),MIN('Map and Results'!$H$37,'Map and Results'!$H54),IF(TowerDistanceMatrix!Q36&gt;=('Map and Results'!$G54+'Map and Results'!$G$37),0,'Map and Results'!$G$37^2*ACOS((TowerDistanceMatrix!Q36^2+'Map and Results'!$G$37^2-'Map and Results'!$G54^2)/(2*TowerDistanceMatrix!Q36*'Map and Results'!$G$37))+'Map and Results'!$G54^2*ACOS((TowerDistanceMatrix!Q36^2-'Map and Results'!$G$37^2+'Map and Results'!$G54^2)/(2*TowerDistanceMatrix!Q36*'Map and Results'!$G54))-0.5*SQRT((-TowerDistanceMatrix!Q36+'Map and Results'!$G$37+'Map and Results'!$G54)*(TowerDistanceMatrix!Q36+'Map and Results'!$G$37-'Map and Results'!$G54)*(TowerDistanceMatrix!Q36-'Map and Results'!$G$37+'Map and Results'!$G54)*(TowerDistanceMatrix!Q36+'Map and Results'!$G$37+'Map and Results'!$G54))))</f>
        <v>0</v>
      </c>
      <c r="R37" s="26">
        <f ca="1">IF(TowerDistanceMatrix!R36&lt;=ABS('Map and Results'!$G$38-'Map and Results'!$G54),MIN('Map and Results'!$H$38,'Map and Results'!$H54),IF(TowerDistanceMatrix!R36&gt;=('Map and Results'!$G54+'Map and Results'!$G$38),0,'Map and Results'!$G$38^2*ACOS((TowerDistanceMatrix!R36^2+'Map and Results'!$G$38^2-'Map and Results'!$G54^2)/(2*TowerDistanceMatrix!R36*'Map and Results'!$G$38))+'Map and Results'!$G54^2*ACOS((TowerDistanceMatrix!R36^2-'Map and Results'!$G$38^2+'Map and Results'!$G54^2)/(2*TowerDistanceMatrix!R36*'Map and Results'!$G54))-0.5*SQRT((-TowerDistanceMatrix!R36+'Map and Results'!$G$38+'Map and Results'!$G54)*(TowerDistanceMatrix!R36+'Map and Results'!$G$38-'Map and Results'!$G54)*(TowerDistanceMatrix!R36-'Map and Results'!$G$38+'Map and Results'!$G54)*(TowerDistanceMatrix!R36+'Map and Results'!$G$38+'Map and Results'!$G54))))</f>
        <v>0</v>
      </c>
      <c r="S37" s="26">
        <f ca="1">IF(TowerDistanceMatrix!S36&lt;=ABS('Map and Results'!$G$39-'Map and Results'!$G54),MIN('Map and Results'!$H$39,'Map and Results'!$H54),IF(TowerDistanceMatrix!S36&gt;=('Map and Results'!$G54+'Map and Results'!$G$39),0,'Map and Results'!$G$39^2*ACOS((TowerDistanceMatrix!S36^2+'Map and Results'!$G$39^2-'Map and Results'!$G54^2)/(2*TowerDistanceMatrix!S36*'Map and Results'!$G$39))+'Map and Results'!$G54^2*ACOS((TowerDistanceMatrix!S36^2-'Map and Results'!$G$39^2+'Map and Results'!$G54^2)/(2*TowerDistanceMatrix!S36*'Map and Results'!$G54))-0.5*SQRT((-TowerDistanceMatrix!S36+'Map and Results'!$G$39+'Map and Results'!$G54)*(TowerDistanceMatrix!S36+'Map and Results'!$G$39-'Map and Results'!$G54)*(TowerDistanceMatrix!S36-'Map and Results'!$G$39+'Map and Results'!$G54)*(TowerDistanceMatrix!S36+'Map and Results'!$G$39+'Map and Results'!$G54))))</f>
        <v>0</v>
      </c>
      <c r="T37" s="26">
        <f ca="1">IF(TowerDistanceMatrix!T36&lt;=ABS('Map and Results'!$G$40-'Map and Results'!$G54),MIN('Map and Results'!$H$40,'Map and Results'!$H54),IF(TowerDistanceMatrix!T36&gt;=('Map and Results'!$G54+'Map and Results'!$G$40),0,'Map and Results'!$G$40^2*ACOS((TowerDistanceMatrix!T36^2+'Map and Results'!$G$40^2-'Map and Results'!$G54^2)/(2*TowerDistanceMatrix!T36*'Map and Results'!$G$40))+'Map and Results'!$G54^2*ACOS((TowerDistanceMatrix!T36^2-'Map and Results'!$G$40^2+'Map and Results'!$G54^2)/(2*TowerDistanceMatrix!T36*'Map and Results'!$G54))-0.5*SQRT((-TowerDistanceMatrix!T36+'Map and Results'!$G$40+'Map and Results'!$G54)*(TowerDistanceMatrix!T36+'Map and Results'!$G$40-'Map and Results'!$G54)*(TowerDistanceMatrix!T36-'Map and Results'!$G$40+'Map and Results'!$G54)*(TowerDistanceMatrix!T36+'Map and Results'!$G$40+'Map and Results'!$G54))))</f>
        <v>0</v>
      </c>
      <c r="U37" s="26">
        <f ca="1">IF(TowerDistanceMatrix!U36&lt;=ABS('Map and Results'!$G$41-'Map and Results'!$G54),MIN('Map and Results'!$H$41,'Map and Results'!$H54),IF(TowerDistanceMatrix!U36&gt;=('Map and Results'!$G54+'Map and Results'!$G$41),0,'Map and Results'!$G$41^2*ACOS((TowerDistanceMatrix!U36^2+'Map and Results'!$G$41^2-'Map and Results'!$G54^2)/(2*TowerDistanceMatrix!U36*'Map and Results'!$G$41))+'Map and Results'!$G54^2*ACOS((TowerDistanceMatrix!U36^2-'Map and Results'!$G$41^2+'Map and Results'!$G54^2)/(2*TowerDistanceMatrix!U36*'Map and Results'!$G54))-0.5*SQRT((-TowerDistanceMatrix!U36+'Map and Results'!$G$41+'Map and Results'!$G54)*(TowerDistanceMatrix!U36+'Map and Results'!$G$41-'Map and Results'!$G54)*(TowerDistanceMatrix!U36-'Map and Results'!$G$41+'Map and Results'!$G54)*(TowerDistanceMatrix!U36+'Map and Results'!$G$41+'Map and Results'!$G54))))</f>
        <v>0</v>
      </c>
      <c r="V37" s="26">
        <f ca="1">IF(TowerDistanceMatrix!V36&lt;=ABS('Map and Results'!$G$42-'Map and Results'!$G54),MIN('Map and Results'!$H$42,'Map and Results'!$H54),IF(TowerDistanceMatrix!V36&gt;=('Map and Results'!$G54+'Map and Results'!$G$42),0,'Map and Results'!$G$42^2*ACOS((TowerDistanceMatrix!V36^2+'Map and Results'!$G$42^2-'Map and Results'!$G54^2)/(2*TowerDistanceMatrix!V36*'Map and Results'!$G$42))+'Map and Results'!$G54^2*ACOS((TowerDistanceMatrix!V36^2-'Map and Results'!$G$42^2+'Map and Results'!$G54^2)/(2*TowerDistanceMatrix!V36*'Map and Results'!$G54))-0.5*SQRT((-TowerDistanceMatrix!V36+'Map and Results'!$G$42+'Map and Results'!$G54)*(TowerDistanceMatrix!V36+'Map and Results'!$G$42-'Map and Results'!$G54)*(TowerDistanceMatrix!V36-'Map and Results'!$G$42+'Map and Results'!$G54)*(TowerDistanceMatrix!V36+'Map and Results'!$G$42+'Map and Results'!$G54))))</f>
        <v>0</v>
      </c>
      <c r="W37" s="26">
        <f ca="1">IF(TowerDistanceMatrix!W36&lt;=ABS('Map and Results'!$G$43-'Map and Results'!$G54),MIN('Map and Results'!$H$43,'Map and Results'!$H54),IF(TowerDistanceMatrix!W36&gt;=('Map and Results'!$G54+'Map and Results'!$G$43),0,'Map and Results'!$G$43^2*ACOS((TowerDistanceMatrix!W36^2+'Map and Results'!$G$43^2-'Map and Results'!$G54^2)/(2*TowerDistanceMatrix!W36*'Map and Results'!$G$43))+'Map and Results'!$G54^2*ACOS((TowerDistanceMatrix!W36^2-'Map and Results'!$G$43^2+'Map and Results'!$G54^2)/(2*TowerDistanceMatrix!W36*'Map and Results'!$G54))-0.5*SQRT((-TowerDistanceMatrix!W36+'Map and Results'!$G$43+'Map and Results'!$G54)*(TowerDistanceMatrix!W36+'Map and Results'!$G$43-'Map and Results'!$G54)*(TowerDistanceMatrix!W36-'Map and Results'!$G$43+'Map and Results'!$G54)*(TowerDistanceMatrix!W36+'Map and Results'!$G$43+'Map and Results'!$G54))))</f>
        <v>1259.3227261927625</v>
      </c>
      <c r="X37" s="26">
        <f ca="1">IF(TowerDistanceMatrix!X36&lt;=ABS('Map and Results'!$G$44-'Map and Results'!$G54),MIN('Map and Results'!$H$44,'Map and Results'!$H54),IF(TowerDistanceMatrix!X36&gt;=('Map and Results'!$G54+'Map and Results'!$G$44),0,'Map and Results'!$G$44^2*ACOS((TowerDistanceMatrix!X36^2+'Map and Results'!$G$44^2-'Map and Results'!$G54^2)/(2*TowerDistanceMatrix!X36*'Map and Results'!$G$44))+'Map and Results'!$G54^2*ACOS((TowerDistanceMatrix!X36^2-'Map and Results'!$G$44^2+'Map and Results'!$G54^2)/(2*TowerDistanceMatrix!X36*'Map and Results'!$G54))-0.5*SQRT((-TowerDistanceMatrix!X36+'Map and Results'!$G$44+'Map and Results'!$G54)*(TowerDistanceMatrix!X36+'Map and Results'!$G$44-'Map and Results'!$G54)*(TowerDistanceMatrix!X36-'Map and Results'!$G$44+'Map and Results'!$G54)*(TowerDistanceMatrix!X36+'Map and Results'!$G$44+'Map and Results'!$G54))))</f>
        <v>0</v>
      </c>
      <c r="Y37" s="26">
        <f ca="1">IF(TowerDistanceMatrix!Y36&lt;=ABS('Map and Results'!$G$45-'Map and Results'!$G54),MIN('Map and Results'!$H$45,'Map and Results'!$H54),IF(TowerDistanceMatrix!Y36&gt;=('Map and Results'!$G54+'Map and Results'!$G$45),0,'Map and Results'!$G$45^2*ACOS((TowerDistanceMatrix!Y36^2+'Map and Results'!$G$45^2-'Map and Results'!$G54^2)/(2*TowerDistanceMatrix!Y36*'Map and Results'!$G$45))+'Map and Results'!$G54^2*ACOS((TowerDistanceMatrix!Y36^2-'Map and Results'!$G$45^2+'Map and Results'!$G54^2)/(2*TowerDistanceMatrix!Y36*'Map and Results'!$G54))-0.5*SQRT((-TowerDistanceMatrix!Y36+'Map and Results'!$G$45+'Map and Results'!$G54)*(TowerDistanceMatrix!Y36+'Map and Results'!$G$45-'Map and Results'!$G54)*(TowerDistanceMatrix!Y36-'Map and Results'!$G$45+'Map and Results'!$G54)*(TowerDistanceMatrix!Y36+'Map and Results'!$G$45+'Map and Results'!$G54))))</f>
        <v>0</v>
      </c>
      <c r="Z37" s="26">
        <f ca="1">IF(TowerDistanceMatrix!Z36&lt;=ABS('Map and Results'!$G$46-'Map and Results'!$G54),MIN('Map and Results'!$H$46,'Map and Results'!$H54),IF(TowerDistanceMatrix!Z36&gt;=('Map and Results'!$G54+'Map and Results'!$G$46),0,'Map and Results'!$G$46^2*ACOS((TowerDistanceMatrix!Z36^2+'Map and Results'!$G$46^2-'Map and Results'!$G54^2)/(2*TowerDistanceMatrix!Z36*'Map and Results'!$G$46))+'Map and Results'!$G54^2*ACOS((TowerDistanceMatrix!Z36^2-'Map and Results'!$G$46^2+'Map and Results'!$G54^2)/(2*TowerDistanceMatrix!Z36*'Map and Results'!$G54))-0.5*SQRT((-TowerDistanceMatrix!Z36+'Map and Results'!$G$46+'Map and Results'!$G54)*(TowerDistanceMatrix!Z36+'Map and Results'!$G$46-'Map and Results'!$G54)*(TowerDistanceMatrix!Z36-'Map and Results'!$G$46+'Map and Results'!$G54)*(TowerDistanceMatrix!Z36+'Map and Results'!$G$46+'Map and Results'!$G54))))</f>
        <v>0</v>
      </c>
      <c r="AA37" s="26">
        <f ca="1">IF(TowerDistanceMatrix!AA36&lt;=ABS('Map and Results'!$G$47-'Map and Results'!$G54),MIN('Map and Results'!$H$47,'Map and Results'!$H54),IF(TowerDistanceMatrix!AA36&gt;=('Map and Results'!$G54+'Map and Results'!$G$47),0,'Map and Results'!$G$47^2*ACOS((TowerDistanceMatrix!AA36^2+'Map and Results'!$G$47^2-'Map and Results'!$G54^2)/(2*TowerDistanceMatrix!AA36*'Map and Results'!$G$47))+'Map and Results'!$G54^2*ACOS((TowerDistanceMatrix!AA36^2-'Map and Results'!$G$47^2+'Map and Results'!$G54^2)/(2*TowerDistanceMatrix!AA36*'Map and Results'!$G54))-0.5*SQRT((-TowerDistanceMatrix!AA36+'Map and Results'!$G$47+'Map and Results'!$G54)*(TowerDistanceMatrix!AA36+'Map and Results'!$G$47-'Map and Results'!$G54)*(TowerDistanceMatrix!AA36-'Map and Results'!$G$47+'Map and Results'!$G54)*(TowerDistanceMatrix!AA36+'Map and Results'!$G$47+'Map and Results'!$G54))))</f>
        <v>0</v>
      </c>
      <c r="AB37" s="26">
        <f ca="1">IF(TowerDistanceMatrix!AB36&lt;=ABS('Map and Results'!$G$48-'Map and Results'!$G54),MIN('Map and Results'!$H$48,'Map and Results'!$H54),IF(TowerDistanceMatrix!AB36&gt;=('Map and Results'!$G54+'Map and Results'!$G$48),0,'Map and Results'!$G$48^2*ACOS((TowerDistanceMatrix!AB36^2+'Map and Results'!$G$48^2-'Map and Results'!$G54^2)/(2*TowerDistanceMatrix!AB36*'Map and Results'!$G$48))+'Map and Results'!$G54^2*ACOS((TowerDistanceMatrix!AB36^2-'Map and Results'!$G$48^2+'Map and Results'!$G54^2)/(2*TowerDistanceMatrix!AB36*'Map and Results'!$G54))-0.5*SQRT((-TowerDistanceMatrix!AB36+'Map and Results'!$G$48+'Map and Results'!$G54)*(TowerDistanceMatrix!AB36+'Map and Results'!$G$48-'Map and Results'!$G54)*(TowerDistanceMatrix!AB36-'Map and Results'!$G$48+'Map and Results'!$G54)*(TowerDistanceMatrix!AB36+'Map and Results'!$G$48+'Map and Results'!$G54))))</f>
        <v>0</v>
      </c>
      <c r="AC37" s="26">
        <f ca="1">IF(TowerDistanceMatrix!AC36&lt;=ABS('Map and Results'!$G$49-'Map and Results'!$G54),MIN('Map and Results'!$H$49,'Map and Results'!$H54),IF(TowerDistanceMatrix!AC36&gt;=('Map and Results'!$G54+'Map and Results'!$G$49),0,'Map and Results'!$G$49^2*ACOS((TowerDistanceMatrix!AC36^2+'Map and Results'!$G$49^2-'Map and Results'!$G54^2)/(2*TowerDistanceMatrix!AC36*'Map and Results'!$G$49))+'Map and Results'!$G54^2*ACOS((TowerDistanceMatrix!AC36^2-'Map and Results'!$G$49^2+'Map and Results'!$G54^2)/(2*TowerDistanceMatrix!AC36*'Map and Results'!$G54))-0.5*SQRT((-TowerDistanceMatrix!AC36+'Map and Results'!$G$49+'Map and Results'!$G54)*(TowerDistanceMatrix!AC36+'Map and Results'!$G$49-'Map and Results'!$G54)*(TowerDistanceMatrix!AC36-'Map and Results'!$G$49+'Map and Results'!$G54)*(TowerDistanceMatrix!AC36+'Map and Results'!$G$49+'Map and Results'!$G54))))</f>
        <v>0</v>
      </c>
      <c r="AD37" s="26">
        <f ca="1">IF(TowerDistanceMatrix!AD36&lt;=ABS('Map and Results'!$G$50-'Map and Results'!$G54),MIN('Map and Results'!$H$50,'Map and Results'!$H54),IF(TowerDistanceMatrix!AD36&gt;=('Map and Results'!$G54+'Map and Results'!$G$50),0,'Map and Results'!$G$50^2*ACOS((TowerDistanceMatrix!AD36^2+'Map and Results'!$G$50^2-'Map and Results'!$G54^2)/(2*TowerDistanceMatrix!AD36*'Map and Results'!$G$50))+'Map and Results'!$G54^2*ACOS((TowerDistanceMatrix!AD36^2-'Map and Results'!$G$50^2+'Map and Results'!$G54^2)/(2*TowerDistanceMatrix!AD36*'Map and Results'!$G54))-0.5*SQRT((-TowerDistanceMatrix!AD36+'Map and Results'!$G$50+'Map and Results'!$G54)*(TowerDistanceMatrix!AD36+'Map and Results'!$G$50-'Map and Results'!$G54)*(TowerDistanceMatrix!AD36-'Map and Results'!$G$50+'Map and Results'!$G54)*(TowerDistanceMatrix!AD36+'Map and Results'!$G$50+'Map and Results'!$G54))))</f>
        <v>0</v>
      </c>
      <c r="AE37" s="26">
        <f ca="1">IF(TowerDistanceMatrix!AE36&lt;=ABS('Map and Results'!$G$51-'Map and Results'!$G54),MIN('Map and Results'!$H$51,'Map and Results'!$H54),IF(TowerDistanceMatrix!AE36&gt;=('Map and Results'!$G54+'Map and Results'!$G$51),0,'Map and Results'!$G$51^2*ACOS((TowerDistanceMatrix!AE36^2+'Map and Results'!$G$51^2-'Map and Results'!$G54^2)/(2*TowerDistanceMatrix!AE36*'Map and Results'!$G$51))+'Map and Results'!$G54^2*ACOS((TowerDistanceMatrix!AE36^2-'Map and Results'!$G$51^2+'Map and Results'!$G54^2)/(2*TowerDistanceMatrix!AE36*'Map and Results'!$G54))-0.5*SQRT((-TowerDistanceMatrix!AE36+'Map and Results'!$G$51+'Map and Results'!$G54)*(TowerDistanceMatrix!AE36+'Map and Results'!$G$51-'Map and Results'!$G54)*(TowerDistanceMatrix!AE36-'Map and Results'!$G$51+'Map and Results'!$G54)*(TowerDistanceMatrix!AE36+'Map and Results'!$G$51+'Map and Results'!$G54))))</f>
        <v>0</v>
      </c>
      <c r="AF37" s="26">
        <f ca="1">IF(TowerDistanceMatrix!AF36&lt;=ABS('Map and Results'!$G$52-'Map and Results'!$G54),MIN('Map and Results'!$H$52,'Map and Results'!$H54),IF(TowerDistanceMatrix!AF36&gt;=('Map and Results'!$G54+'Map and Results'!$G$52),0,'Map and Results'!$G$52^2*ACOS((TowerDistanceMatrix!AF36^2+'Map and Results'!$G$52^2-'Map and Results'!$G54^2)/(2*TowerDistanceMatrix!AF36*'Map and Results'!$G$52))+'Map and Results'!$G54^2*ACOS((TowerDistanceMatrix!AF36^2-'Map and Results'!$G$52^2+'Map and Results'!$G54^2)/(2*TowerDistanceMatrix!AF36*'Map and Results'!$G54))-0.5*SQRT((-TowerDistanceMatrix!AF36+'Map and Results'!$G$52+'Map and Results'!$G54)*(TowerDistanceMatrix!AF36+'Map and Results'!$G$52-'Map and Results'!$G54)*(TowerDistanceMatrix!AF36-'Map and Results'!$G$52+'Map and Results'!$G54)*(TowerDistanceMatrix!AF36+'Map and Results'!$G$52+'Map and Results'!$G54))))</f>
        <v>0</v>
      </c>
      <c r="AG37" s="26">
        <f ca="1">IF(TowerDistanceMatrix!AG36&lt;=ABS('Map and Results'!$G$53-'Map and Results'!$G54),MIN('Map and Results'!$H$53,'Map and Results'!$H54),IF(TowerDistanceMatrix!AG36&gt;=('Map and Results'!$G54+'Map and Results'!$G$53),0,'Map and Results'!$G$53^2*ACOS((TowerDistanceMatrix!AG36^2+'Map and Results'!$G$53^2-'Map and Results'!$G54^2)/(2*TowerDistanceMatrix!AG36*'Map and Results'!$G$53))+'Map and Results'!$G54^2*ACOS((TowerDistanceMatrix!AG36^2-'Map and Results'!$G$53^2+'Map and Results'!$G54^2)/(2*TowerDistanceMatrix!AG36*'Map and Results'!$G54))-0.5*SQRT((-TowerDistanceMatrix!AG36+'Map and Results'!$G$53+'Map and Results'!$G54)*(TowerDistanceMatrix!AG36+'Map and Results'!$G$53-'Map and Results'!$G54)*(TowerDistanceMatrix!AG36-'Map and Results'!$G$53+'Map and Results'!$G54)*(TowerDistanceMatrix!AG36+'Map and Results'!$G$53+'Map and Results'!$G54))))</f>
        <v>0</v>
      </c>
      <c r="AH37" s="26">
        <f ca="1">IF(TowerDistanceMatrix!AH36&lt;=ABS('Map and Results'!$G$54-'Map and Results'!$G54),MIN('Map and Results'!$H$54,'Map and Results'!$H54),IF(TowerDistanceMatrix!AH36&gt;=('Map and Results'!$G54+'Map and Results'!$G$54),0,'Map and Results'!$G$54^2*ACOS((TowerDistanceMatrix!AH36^2+'Map and Results'!$G$54^2-'Map and Results'!$G54^2)/(2*TowerDistanceMatrix!AH36*'Map and Results'!$G$54))+'Map and Results'!$G54^2*ACOS((TowerDistanceMatrix!AH36^2-'Map and Results'!$G$54^2+'Map and Results'!$G54^2)/(2*TowerDistanceMatrix!AH36*'Map and Results'!$G54))-0.5*SQRT((-TowerDistanceMatrix!AH36+'Map and Results'!$G$54+'Map and Results'!$G54)*(TowerDistanceMatrix!AH36+'Map and Results'!$G$54-'Map and Results'!$G54)*(TowerDistanceMatrix!AH36-'Map and Results'!$G$54+'Map and Results'!$G54)*(TowerDistanceMatrix!AH36+'Map and Results'!$G$54+'Map and Results'!$G54))))</f>
        <v>0</v>
      </c>
      <c r="AI37" s="26">
        <f ca="1">IF(TowerDistanceMatrix!AI36&lt;=ABS('Map and Results'!$G$55-'Map and Results'!$G54),MIN('Map and Results'!$H$55,'Map and Results'!$H54),IF(TowerDistanceMatrix!AI36&gt;=('Map and Results'!$G54+'Map and Results'!$G$55),0,'Map and Results'!$G$55^2*ACOS((TowerDistanceMatrix!AI36^2+'Map and Results'!$G$55^2-'Map and Results'!$G54^2)/(2*TowerDistanceMatrix!AI36*'Map and Results'!$G$55))+'Map and Results'!$G54^2*ACOS((TowerDistanceMatrix!AI36^2-'Map and Results'!$G$55^2+'Map and Results'!$G54^2)/(2*TowerDistanceMatrix!AI36*'Map and Results'!$G54))-0.5*SQRT((-TowerDistanceMatrix!AI36+'Map and Results'!$G$55+'Map and Results'!$G54)*(TowerDistanceMatrix!AI36+'Map and Results'!$G$55-'Map and Results'!$G54)*(TowerDistanceMatrix!AI36-'Map and Results'!$G$55+'Map and Results'!$G54)*(TowerDistanceMatrix!AI36+'Map and Results'!$G$55+'Map and Results'!$G54))))</f>
        <v>0</v>
      </c>
      <c r="AJ37" s="26">
        <f ca="1">IF(TowerDistanceMatrix!AJ36&lt;=ABS('Map and Results'!$G$56-'Map and Results'!$G54),MIN('Map and Results'!$H$56,'Map and Results'!$H54),IF(TowerDistanceMatrix!AJ36&gt;=('Map and Results'!$G54+'Map and Results'!$G$56),0,'Map and Results'!$G$56^2*ACOS((TowerDistanceMatrix!AJ36^2+'Map and Results'!$G$56^2-'Map and Results'!$G54^2)/(2*TowerDistanceMatrix!AJ36*'Map and Results'!$G$56))+'Map and Results'!$G54^2*ACOS((TowerDistanceMatrix!AJ36^2-'Map and Results'!$G$56^2+'Map and Results'!$G54^2)/(2*TowerDistanceMatrix!AJ36*'Map and Results'!$G54))-0.5*SQRT((-TowerDistanceMatrix!AJ36+'Map and Results'!$G$56+'Map and Results'!$G54)*(TowerDistanceMatrix!AJ36+'Map and Results'!$G$56-'Map and Results'!$G54)*(TowerDistanceMatrix!AJ36-'Map and Results'!$G$56+'Map and Results'!$G54)*(TowerDistanceMatrix!AJ36+'Map and Results'!$G$56+'Map and Results'!$G54))))</f>
        <v>0</v>
      </c>
      <c r="AK37" s="26">
        <f ca="1">IF(TowerDistanceMatrix!AK36&lt;=ABS('Map and Results'!$G$57-'Map and Results'!$G54),MIN('Map and Results'!$H$57,'Map and Results'!$H54),IF(TowerDistanceMatrix!AK36&gt;=('Map and Results'!$G54+'Map and Results'!$G$57),0,'Map and Results'!$G$57^2*ACOS((TowerDistanceMatrix!AK36^2+'Map and Results'!$G$57^2-'Map and Results'!$G54^2)/(2*TowerDistanceMatrix!AK36*'Map and Results'!$G$57))+'Map and Results'!$G54^2*ACOS((TowerDistanceMatrix!AK36^2-'Map and Results'!$G$57^2+'Map and Results'!$G54^2)/(2*TowerDistanceMatrix!AK36*'Map and Results'!$G54))-0.5*SQRT((-TowerDistanceMatrix!AK36+'Map and Results'!$G$57+'Map and Results'!$G54)*(TowerDistanceMatrix!AK36+'Map and Results'!$G$57-'Map and Results'!$G54)*(TowerDistanceMatrix!AK36-'Map and Results'!$G$57+'Map and Results'!$G54)*(TowerDistanceMatrix!AK36+'Map and Results'!$G$57+'Map and Results'!$G54))))</f>
        <v>0</v>
      </c>
      <c r="AL37" s="26">
        <f ca="1">IF(TowerDistanceMatrix!AL36&lt;=ABS('Map and Results'!$G$58-'Map and Results'!$G54),MIN('Map and Results'!$H$58,'Map and Results'!$H54),IF(TowerDistanceMatrix!AL36&gt;=('Map and Results'!$G54+'Map and Results'!$G$58),0,'Map and Results'!$G$58^2*ACOS((TowerDistanceMatrix!AL36^2+'Map and Results'!$G$58^2-'Map and Results'!$G54^2)/(2*TowerDistanceMatrix!AL36*'Map and Results'!$G$58))+'Map and Results'!$G54^2*ACOS((TowerDistanceMatrix!AL36^2-'Map and Results'!$G$58^2+'Map and Results'!$G54^2)/(2*TowerDistanceMatrix!AL36*'Map and Results'!$G54))-0.5*SQRT((-TowerDistanceMatrix!AL36+'Map and Results'!$G$58+'Map and Results'!$G54)*(TowerDistanceMatrix!AL36+'Map and Results'!$G$58-'Map and Results'!$G54)*(TowerDistanceMatrix!AL36-'Map and Results'!$G$58+'Map and Results'!$G54)*(TowerDistanceMatrix!AL36+'Map and Results'!$G$58+'Map and Results'!$G54))))</f>
        <v>0</v>
      </c>
      <c r="AM37" s="26">
        <f ca="1">IF(TowerDistanceMatrix!AM36&lt;=ABS('Map and Results'!$G$59-'Map and Results'!$G54),MIN('Map and Results'!$H$59,'Map and Results'!$H54),IF(TowerDistanceMatrix!AM36&gt;=('Map and Results'!$G54+'Map and Results'!$G$59),0,'Map and Results'!$G$59^2*ACOS((TowerDistanceMatrix!AM36^2+'Map and Results'!$G$59^2-'Map and Results'!$G54^2)/(2*TowerDistanceMatrix!AM36*'Map and Results'!$G$59))+'Map and Results'!$G54^2*ACOS((TowerDistanceMatrix!AM36^2-'Map and Results'!$G$59^2+'Map and Results'!$G54^2)/(2*TowerDistanceMatrix!AM36*'Map and Results'!$G54))-0.5*SQRT((-TowerDistanceMatrix!AM36+'Map and Results'!$G$59+'Map and Results'!$G54)*(TowerDistanceMatrix!AM36+'Map and Results'!$G$59-'Map and Results'!$G54)*(TowerDistanceMatrix!AM36-'Map and Results'!$G$59+'Map and Results'!$G54)*(TowerDistanceMatrix!AM36+'Map and Results'!$G$59+'Map and Results'!$G54))))</f>
        <v>0</v>
      </c>
      <c r="AN37" s="26">
        <f ca="1">IF(TowerDistanceMatrix!AN36&lt;=ABS('Map and Results'!$G$60-'Map and Results'!$G54),MIN('Map and Results'!$H$60,'Map and Results'!$H54),IF(TowerDistanceMatrix!AN36&gt;=('Map and Results'!$G54+'Map and Results'!$G$60),0,'Map and Results'!$G$60^2*ACOS((TowerDistanceMatrix!AN36^2+'Map and Results'!$G$60^2-'Map and Results'!$G54^2)/(2*TowerDistanceMatrix!AN36*'Map and Results'!$G$60))+'Map and Results'!$G54^2*ACOS((TowerDistanceMatrix!AN36^2-'Map and Results'!$G$60^2+'Map and Results'!$G54^2)/(2*TowerDistanceMatrix!AN36*'Map and Results'!$G54))-0.5*SQRT((-TowerDistanceMatrix!AN36+'Map and Results'!$G$60+'Map and Results'!$G54)*(TowerDistanceMatrix!AN36+'Map and Results'!$G$60-'Map and Results'!$G54)*(TowerDistanceMatrix!AN36-'Map and Results'!$G$60+'Map and Results'!$G54)*(TowerDistanceMatrix!AN36+'Map and Results'!$G$60+'Map and Results'!$G54))))</f>
        <v>0</v>
      </c>
      <c r="AO37" s="26">
        <f ca="1">IF(TowerDistanceMatrix!AO36&lt;=ABS('Map and Results'!$G$61-'Map and Results'!$G54),MIN('Map and Results'!$H$61,'Map and Results'!$H54),IF(TowerDistanceMatrix!AO36&gt;=('Map and Results'!$G54+'Map and Results'!$G$61),0,'Map and Results'!$G$61^2*ACOS((TowerDistanceMatrix!AO36^2+'Map and Results'!$G$61^2-'Map and Results'!$G54^2)/(2*TowerDistanceMatrix!AO36*'Map and Results'!$G$61))+'Map and Results'!$G54^2*ACOS((TowerDistanceMatrix!AO36^2-'Map and Results'!$G$61^2+'Map and Results'!$G54^2)/(2*TowerDistanceMatrix!AO36*'Map and Results'!$G54))-0.5*SQRT((-TowerDistanceMatrix!AO36+'Map and Results'!$G$61+'Map and Results'!$G54)*(TowerDistanceMatrix!AO36+'Map and Results'!$G$61-'Map and Results'!$G54)*(TowerDistanceMatrix!AO36-'Map and Results'!$G$61+'Map and Results'!$G54)*(TowerDistanceMatrix!AO36+'Map and Results'!$G$61+'Map and Results'!$G54))))</f>
        <v>0</v>
      </c>
      <c r="AP37" s="26">
        <f ca="1">IF(TowerDistanceMatrix!AP36&lt;=ABS('Map and Results'!$G$62-'Map and Results'!$G54),MIN('Map and Results'!$H$62,'Map and Results'!$H54),IF(TowerDistanceMatrix!AP36&gt;=('Map and Results'!$G54+'Map and Results'!$G$62),0,'Map and Results'!$G$62^2*ACOS((TowerDistanceMatrix!AP36^2+'Map and Results'!$G$62^2-'Map and Results'!$G54^2)/(2*TowerDistanceMatrix!AP36*'Map and Results'!$G$62))+'Map and Results'!$G54^2*ACOS((TowerDistanceMatrix!AP36^2-'Map and Results'!$G$62^2+'Map and Results'!$G54^2)/(2*TowerDistanceMatrix!AP36*'Map and Results'!$G54))-0.5*SQRT((-TowerDistanceMatrix!AP36+'Map and Results'!$G$62+'Map and Results'!$G54)*(TowerDistanceMatrix!AP36+'Map and Results'!$G$62-'Map and Results'!$G54)*(TowerDistanceMatrix!AP36-'Map and Results'!$G$62+'Map and Results'!$G54)*(TowerDistanceMatrix!AP36+'Map and Results'!$G$62+'Map and Results'!$G54))))</f>
        <v>0</v>
      </c>
      <c r="AQ37" s="26">
        <f ca="1">IF(TowerDistanceMatrix!AQ36&lt;=ABS('Map and Results'!$G$63-'Map and Results'!$G54),MIN('Map and Results'!$H$63,'Map and Results'!$H54),IF(TowerDistanceMatrix!AQ36&gt;=('Map and Results'!$G54+'Map and Results'!$G$63),0,'Map and Results'!$G$63^2*ACOS((TowerDistanceMatrix!AQ36^2+'Map and Results'!$G$63^2-'Map and Results'!$G54^2)/(2*TowerDistanceMatrix!AQ36*'Map and Results'!$G$63))+'Map and Results'!$G54^2*ACOS((TowerDistanceMatrix!AQ36^2-'Map and Results'!$G$63^2+'Map and Results'!$G54^2)/(2*TowerDistanceMatrix!AQ36*'Map and Results'!$G54))-0.5*SQRT((-TowerDistanceMatrix!AQ36+'Map and Results'!$G$63+'Map and Results'!$G54)*(TowerDistanceMatrix!AQ36+'Map and Results'!$G$63-'Map and Results'!$G54)*(TowerDistanceMatrix!AQ36-'Map and Results'!$G$63+'Map and Results'!$G54)*(TowerDistanceMatrix!AQ36+'Map and Results'!$G$63+'Map and Results'!$G54))))</f>
        <v>0</v>
      </c>
      <c r="AR37" s="26">
        <f ca="1">IF(TowerDistanceMatrix!AR36&lt;=ABS('Map and Results'!$G$64-'Map and Results'!$G54),MIN('Map and Results'!$H$64,'Map and Results'!$H54),IF(TowerDistanceMatrix!AR36&gt;=('Map and Results'!$G54+'Map and Results'!$G$64),0,'Map and Results'!$G$64^2*ACOS((TowerDistanceMatrix!AR36^2+'Map and Results'!$G$64^2-'Map and Results'!$G54^2)/(2*TowerDistanceMatrix!AR36*'Map and Results'!$G$64))+'Map and Results'!$G54^2*ACOS((TowerDistanceMatrix!AR36^2-'Map and Results'!$G$64^2+'Map and Results'!$G54^2)/(2*TowerDistanceMatrix!AR36*'Map and Results'!$G54))-0.5*SQRT((-TowerDistanceMatrix!AR36+'Map and Results'!$G$64+'Map and Results'!$G54)*(TowerDistanceMatrix!AR36+'Map and Results'!$G$64-'Map and Results'!$G54)*(TowerDistanceMatrix!AR36-'Map and Results'!$G$64+'Map and Results'!$G54)*(TowerDistanceMatrix!AR36+'Map and Results'!$G$64+'Map and Results'!$G54))))</f>
        <v>0</v>
      </c>
      <c r="AS37" s="26">
        <f ca="1">IF(TowerDistanceMatrix!AS36&lt;=ABS('Map and Results'!$G$65-'Map and Results'!$G54),MIN('Map and Results'!$H$65,'Map and Results'!$H54),IF(TowerDistanceMatrix!AS36&gt;=('Map and Results'!$G54+'Map and Results'!$G$65),0,'Map and Results'!$G$65^2*ACOS((TowerDistanceMatrix!AS36^2+'Map and Results'!$G$65^2-'Map and Results'!$G54^2)/(2*TowerDistanceMatrix!AS36*'Map and Results'!$G$65))+'Map and Results'!$G54^2*ACOS((TowerDistanceMatrix!AS36^2-'Map and Results'!$G$65^2+'Map and Results'!$G54^2)/(2*TowerDistanceMatrix!AS36*'Map and Results'!$G54))-0.5*SQRT((-TowerDistanceMatrix!AS36+'Map and Results'!$G$65+'Map and Results'!$G54)*(TowerDistanceMatrix!AS36+'Map and Results'!$G$65-'Map and Results'!$G54)*(TowerDistanceMatrix!AS36-'Map and Results'!$G$65+'Map and Results'!$G54)*(TowerDistanceMatrix!AS36+'Map and Results'!$G$65+'Map and Results'!$G54))))</f>
        <v>0</v>
      </c>
      <c r="AT37" s="26">
        <f ca="1">IF(TowerDistanceMatrix!AT36&lt;=ABS('Map and Results'!$G$66-'Map and Results'!$G54),MIN('Map and Results'!$H$66,'Map and Results'!$H54),IF(TowerDistanceMatrix!AT36&gt;=('Map and Results'!$G54+'Map and Results'!$G$66),0,'Map and Results'!$G$66^2*ACOS((TowerDistanceMatrix!AT36^2+'Map and Results'!$G$66^2-'Map and Results'!$G54^2)/(2*TowerDistanceMatrix!AT36*'Map and Results'!$G$66))+'Map and Results'!$G54^2*ACOS((TowerDistanceMatrix!AT36^2-'Map and Results'!$G$66^2+'Map and Results'!$G54^2)/(2*TowerDistanceMatrix!AT36*'Map and Results'!$G54))-0.5*SQRT((-TowerDistanceMatrix!AT36+'Map and Results'!$G$66+'Map and Results'!$G54)*(TowerDistanceMatrix!AT36+'Map and Results'!$G$66-'Map and Results'!$G54)*(TowerDistanceMatrix!AT36-'Map and Results'!$G$66+'Map and Results'!$G54)*(TowerDistanceMatrix!AT36+'Map and Results'!$G$66+'Map and Results'!$G54))))</f>
        <v>0</v>
      </c>
      <c r="AU37" s="26">
        <f ca="1">IF(TowerDistanceMatrix!AU36&lt;=ABS('Map and Results'!$G$67-'Map and Results'!$G54),MIN('Map and Results'!$H$67,'Map and Results'!$H54),IF(TowerDistanceMatrix!AU36&gt;=('Map and Results'!$G54+'Map and Results'!$G$67),0,'Map and Results'!$G$67^2*ACOS((TowerDistanceMatrix!AU36^2+'Map and Results'!$G$67^2-'Map and Results'!$G54^2)/(2*TowerDistanceMatrix!AU36*'Map and Results'!$G$67))+'Map and Results'!$G54^2*ACOS((TowerDistanceMatrix!AU36^2-'Map and Results'!$G$67^2+'Map and Results'!$G54^2)/(2*TowerDistanceMatrix!AU36*'Map and Results'!$G54))-0.5*SQRT((-TowerDistanceMatrix!AU36+'Map and Results'!$G$67+'Map and Results'!$G54)*(TowerDistanceMatrix!AU36+'Map and Results'!$G$67-'Map and Results'!$G54)*(TowerDistanceMatrix!AU36-'Map and Results'!$G$67+'Map and Results'!$G54)*(TowerDistanceMatrix!AU36+'Map and Results'!$G$67+'Map and Results'!$G54))))</f>
        <v>0</v>
      </c>
      <c r="AV37" s="26">
        <f ca="1">IF(TowerDistanceMatrix!AV36&lt;=ABS('Map and Results'!$G$68-'Map and Results'!$G54),MIN('Map and Results'!$H$68,'Map and Results'!$H54),IF(TowerDistanceMatrix!AV36&gt;=('Map and Results'!$G54+'Map and Results'!$G$68),0,'Map and Results'!$G$68^2*ACOS((TowerDistanceMatrix!AV36^2+'Map and Results'!$G$68^2-'Map and Results'!$G54^2)/(2*TowerDistanceMatrix!AV36*'Map and Results'!$G$68))+'Map and Results'!$G54^2*ACOS((TowerDistanceMatrix!AV36^2-'Map and Results'!$G$68^2+'Map and Results'!$G54^2)/(2*TowerDistanceMatrix!AV36*'Map and Results'!$G54))-0.5*SQRT((-TowerDistanceMatrix!AV36+'Map and Results'!$G$68+'Map and Results'!$G54)*(TowerDistanceMatrix!AV36+'Map and Results'!$G$68-'Map and Results'!$G54)*(TowerDistanceMatrix!AV36-'Map and Results'!$G$68+'Map and Results'!$G54)*(TowerDistanceMatrix!AV36+'Map and Results'!$G$68+'Map and Results'!$G54))))</f>
        <v>0</v>
      </c>
      <c r="AW37" s="26">
        <f ca="1">IF(TowerDistanceMatrix!AW36&lt;=ABS('Map and Results'!$G$69-'Map and Results'!$G54),MIN('Map and Results'!$H$69,'Map and Results'!$H54),IF(TowerDistanceMatrix!AW36&gt;=('Map and Results'!$G54+'Map and Results'!$G$69),0,'Map and Results'!$G$69^2*ACOS((TowerDistanceMatrix!AW36^2+'Map and Results'!$G$69^2-'Map and Results'!$G54^2)/(2*TowerDistanceMatrix!AW36*'Map and Results'!$G$69))+'Map and Results'!$G54^2*ACOS((TowerDistanceMatrix!AW36^2-'Map and Results'!$G$69^2+'Map and Results'!$G54^2)/(2*TowerDistanceMatrix!AW36*'Map and Results'!$G54))-0.5*SQRT((-TowerDistanceMatrix!AW36+'Map and Results'!$G$69+'Map and Results'!$G54)*(TowerDistanceMatrix!AW36+'Map and Results'!$G$69-'Map and Results'!$G54)*(TowerDistanceMatrix!AW36-'Map and Results'!$G$69+'Map and Results'!$G54)*(TowerDistanceMatrix!AW36+'Map and Results'!$G$69+'Map and Results'!$G54))))</f>
        <v>0</v>
      </c>
      <c r="AX37" s="26">
        <f ca="1">IF(TowerDistanceMatrix!AX36&lt;=ABS('Map and Results'!$G$70-'Map and Results'!$G54),MIN('Map and Results'!$H$70,'Map and Results'!$H54),IF(TowerDistanceMatrix!AX36&gt;=('Map and Results'!$G54+'Map and Results'!$G$70),0,'Map and Results'!$G$70^2*ACOS((TowerDistanceMatrix!AX36^2+'Map and Results'!$G$70^2-'Map and Results'!$G54^2)/(2*TowerDistanceMatrix!AX36*'Map and Results'!$G$70))+'Map and Results'!$G54^2*ACOS((TowerDistanceMatrix!AX36^2-'Map and Results'!$G$70^2+'Map and Results'!$G54^2)/(2*TowerDistanceMatrix!AX36*'Map and Results'!$G54))-0.5*SQRT((-TowerDistanceMatrix!AX36+'Map and Results'!$G$70+'Map and Results'!$G54)*(TowerDistanceMatrix!AX36+'Map and Results'!$G$70-'Map and Results'!$G54)*(TowerDistanceMatrix!AX36-'Map and Results'!$G$70+'Map and Results'!$G54)*(TowerDistanceMatrix!AX36+'Map and Results'!$G$70+'Map and Results'!$G54))))</f>
        <v>0</v>
      </c>
      <c r="AY37" s="26">
        <f ca="1">IF(TowerDistanceMatrix!AY36&lt;=ABS('Map and Results'!$G$71-'Map and Results'!$G54),MIN('Map and Results'!$H$71,'Map and Results'!$H54),IF(TowerDistanceMatrix!AY36&gt;=('Map and Results'!$G54+'Map and Results'!$G$71),0,'Map and Results'!$G$71^2*ACOS((TowerDistanceMatrix!AY36^2+'Map and Results'!$G$71^2-'Map and Results'!$G54^2)/(2*TowerDistanceMatrix!AY36*'Map and Results'!$G$71))+'Map and Results'!$G54^2*ACOS((TowerDistanceMatrix!AY36^2-'Map and Results'!$G$71^2+'Map and Results'!$G54^2)/(2*TowerDistanceMatrix!AY36*'Map and Results'!$G54))-0.5*SQRT((-TowerDistanceMatrix!AY36+'Map and Results'!$G$71+'Map and Results'!$G54)*(TowerDistanceMatrix!AY36+'Map and Results'!$G$71-'Map and Results'!$G54)*(TowerDistanceMatrix!AY36-'Map and Results'!$G$71+'Map and Results'!$G54)*(TowerDistanceMatrix!AY36+'Map and Results'!$G$71+'Map and Results'!$G54))))</f>
        <v>0</v>
      </c>
      <c r="AZ37" s="26">
        <f ca="1">IF(TowerDistanceMatrix!AZ36&lt;=ABS('Map and Results'!$G$72-'Map and Results'!$G54),MIN('Map and Results'!$H$72,'Map and Results'!$H54),IF(TowerDistanceMatrix!AZ36&gt;=('Map and Results'!$G54+'Map and Results'!$G$72),0,'Map and Results'!$G$72^2*ACOS((TowerDistanceMatrix!AZ36^2+'Map and Results'!$G$72^2-'Map and Results'!$G54^2)/(2*TowerDistanceMatrix!AZ36*'Map and Results'!$G$72))+'Map and Results'!$G54^2*ACOS((TowerDistanceMatrix!AZ36^2-'Map and Results'!$G$72^2+'Map and Results'!$G54^2)/(2*TowerDistanceMatrix!AZ36*'Map and Results'!$G54))-0.5*SQRT((-TowerDistanceMatrix!AZ36+'Map and Results'!$G$72+'Map and Results'!$G54)*(TowerDistanceMatrix!AZ36+'Map and Results'!$G$72-'Map and Results'!$G54)*(TowerDistanceMatrix!AZ36-'Map and Results'!$G$72+'Map and Results'!$G54)*(TowerDistanceMatrix!AZ36+'Map and Results'!$G$72+'Map and Results'!$G54))))</f>
        <v>0</v>
      </c>
      <c r="BA37" s="26"/>
      <c r="BB37" s="26"/>
      <c r="BC37">
        <f ca="1">IF('Map and Results'!B54=0,0,SUM(C37:AZ37))-BE37</f>
        <v>0</v>
      </c>
      <c r="BD37">
        <v>32</v>
      </c>
      <c r="BE37">
        <f t="shared" ca="1" si="0"/>
        <v>0</v>
      </c>
      <c r="BG37">
        <f t="shared" ca="1" si="1"/>
        <v>0</v>
      </c>
      <c r="BH37">
        <f t="shared" ca="1" si="2"/>
        <v>0</v>
      </c>
      <c r="BJ37">
        <f ca="1">IF('Map and Results'!B54=0,0,IF((SUM(C37:AZ37)-BE37)&gt;BH37,$BJ$3,0))</f>
        <v>0</v>
      </c>
    </row>
    <row r="38" spans="2:62" ht="15">
      <c r="B38" s="7">
        <v>33</v>
      </c>
      <c r="C38" s="4">
        <f ca="1">IF(TowerDistanceMatrix!C37&lt;=ABS('Map and Results'!$G$23-'Map and Results'!G55),MIN('Map and Results'!H55,'Map and Results'!H53),IF(TowerDistanceMatrix!C37&gt;=('Map and Results'!$G$23+'Map and Results'!G55),0,'Map and Results'!$G$23^2*ACOS((TowerDistanceMatrix!C37^2+'Map and Results'!$G$23^2-'Map and Results'!G55^2)/(2*TowerDistanceMatrix!C37*'Map and Results'!$G$23))+'Map and Results'!G55^2*ACOS((TowerDistanceMatrix!C37^2-'Map and Results'!$G$23^2+'Map and Results'!G55^2)/(2*TowerDistanceMatrix!C37*'Map and Results'!G55))-0.5*SQRT((-TowerDistanceMatrix!C37+'Map and Results'!$G$23+'Map and Results'!G55)*(TowerDistanceMatrix!C37+'Map and Results'!$G$23-'Map and Results'!G55)*(TowerDistanceMatrix!C37-'Map and Results'!$G$23+'Map and Results'!G55)*(TowerDistanceMatrix!C37+'Map and Results'!$G$23+'Map and Results'!G55))))</f>
        <v>0</v>
      </c>
      <c r="D38">
        <f ca="1">IF(TowerDistanceMatrix!D37&lt;=ABS('Map and Results'!$G$24-'Map and Results'!G55),MIN('Map and Results'!$H$24,'Map and Results'!H55),IF(TowerDistanceMatrix!D37&gt;=('Map and Results'!G55+'Map and Results'!$G$24),0,'Map and Results'!$G$24^2*ACOS((TowerDistanceMatrix!D37^2+'Map and Results'!$G$24^2-'Map and Results'!G55^2)/(2*TowerDistanceMatrix!D37*'Map and Results'!$G$24))+'Map and Results'!G55^2*ACOS((TowerDistanceMatrix!D37^2-'Map and Results'!$G$24^2+'Map and Results'!G55^2)/(2*TowerDistanceMatrix!D37*'Map and Results'!G55))-0.5*SQRT((-TowerDistanceMatrix!D37+'Map and Results'!$G$24+'Map and Results'!G55)*(TowerDistanceMatrix!D37+'Map and Results'!$G$24-'Map and Results'!G55)*(TowerDistanceMatrix!D37-'Map and Results'!$G$24+'Map and Results'!G55)*(TowerDistanceMatrix!D37+'Map and Results'!$G$24+'Map and Results'!G55))))</f>
        <v>0</v>
      </c>
      <c r="E38">
        <f ca="1">IF(TowerDistanceMatrix!E37&lt;=ABS('Map and Results'!$G$25-'Map and Results'!G55),MIN('Map and Results'!$H$25,'Map and Results'!H55),IF(TowerDistanceMatrix!E37&gt;=('Map and Results'!G55+'Map and Results'!$G$25),0,'Map and Results'!$G$25^2*ACOS((TowerDistanceMatrix!E37^2+'Map and Results'!$G$25^2-'Map and Results'!G55^2)/(2*TowerDistanceMatrix!E37*'Map and Results'!$G$25))+'Map and Results'!G55^2*ACOS((TowerDistanceMatrix!E37^2-'Map and Results'!$G$25^2+'Map and Results'!G55^2)/(2*TowerDistanceMatrix!E37*'Map and Results'!G55))-0.5*SQRT((-TowerDistanceMatrix!E37+'Map and Results'!$G$25+'Map and Results'!G55)*(TowerDistanceMatrix!E37+'Map and Results'!$G$25-'Map and Results'!G55)*(TowerDistanceMatrix!E37-'Map and Results'!$G$25+'Map and Results'!G55)*(TowerDistanceMatrix!E37+'Map and Results'!$G$25+'Map and Results'!G55))))</f>
        <v>0</v>
      </c>
      <c r="F38">
        <f ca="1">IF(TowerDistanceMatrix!F37&lt;=ABS('Map and Results'!$G$26-'Map and Results'!$G55),MIN('Map and Results'!$H$26,'Map and Results'!$H55),IF(TowerDistanceMatrix!F37&gt;=('Map and Results'!$G55+'Map and Results'!$G$26),0,'Map and Results'!$G$26^2*ACOS((TowerDistanceMatrix!F37^2+'Map and Results'!$G$26^2-'Map and Results'!$G55^2)/(2*TowerDistanceMatrix!F37*'Map and Results'!$G$26))+'Map and Results'!$G55^2*ACOS((TowerDistanceMatrix!F37^2-'Map and Results'!$G$26^2+'Map and Results'!$G55^2)/(2*TowerDistanceMatrix!F37*'Map and Results'!$G55))-0.5*SQRT((-TowerDistanceMatrix!F37+'Map and Results'!$G$26+'Map and Results'!$G55)*(TowerDistanceMatrix!F37+'Map and Results'!$G$26-'Map and Results'!$G55)*(TowerDistanceMatrix!F37-'Map and Results'!$G$26+'Map and Results'!$G55)*(TowerDistanceMatrix!F37+'Map and Results'!$G$26+'Map and Results'!$G55))))</f>
        <v>0</v>
      </c>
      <c r="G38" s="26">
        <f ca="1">IF(TowerDistanceMatrix!G37&lt;=ABS('Map and Results'!$G$27-'Map and Results'!$G55),MIN('Map and Results'!$H$27,'Map and Results'!$H55),IF(TowerDistanceMatrix!G37&gt;=('Map and Results'!$G55+'Map and Results'!$G$27),0,'Map and Results'!$G$27^2*ACOS((TowerDistanceMatrix!G37^2+'Map and Results'!$G$27^2-'Map and Results'!$G55^2)/(2*TowerDistanceMatrix!G37*'Map and Results'!$G$27))+'Map and Results'!$G55^2*ACOS((TowerDistanceMatrix!G37^2-'Map and Results'!$G$27^2+'Map and Results'!$G55^2)/(2*TowerDistanceMatrix!G37*'Map and Results'!$G55))-0.5*SQRT((-TowerDistanceMatrix!G37+'Map and Results'!$G$27+'Map and Results'!$G55)*(TowerDistanceMatrix!G37+'Map and Results'!$G$27-'Map and Results'!$G55)*(TowerDistanceMatrix!G37-'Map and Results'!$G$27+'Map and Results'!$G55)*(TowerDistanceMatrix!G37+'Map and Results'!$G$27+'Map and Results'!$G55))))</f>
        <v>0</v>
      </c>
      <c r="H38" s="26">
        <f ca="1">IF(TowerDistanceMatrix!H37&lt;=ABS('Map and Results'!$G$28-'Map and Results'!$G55),MIN('Map and Results'!$H$28,'Map and Results'!$H55),IF(TowerDistanceMatrix!H37&gt;=('Map and Results'!$G55+'Map and Results'!$G$28),0,'Map and Results'!$G$28^2*ACOS((TowerDistanceMatrix!H37^2+'Map and Results'!$G$28^2-'Map and Results'!$G55^2)/(2*TowerDistanceMatrix!H37*'Map and Results'!$G$28))+'Map and Results'!$G55^2*ACOS((TowerDistanceMatrix!H37^2-'Map and Results'!$G$28^2+'Map and Results'!$G55^2)/(2*TowerDistanceMatrix!H37*'Map and Results'!$G55))-0.5*SQRT((-TowerDistanceMatrix!H37+'Map and Results'!$G$28+'Map and Results'!$G55)*(TowerDistanceMatrix!H37+'Map and Results'!$G$28-'Map and Results'!$G55)*(TowerDistanceMatrix!H37-'Map and Results'!$G$28+'Map and Results'!$G55)*(TowerDistanceMatrix!H37+'Map and Results'!$G$28+'Map and Results'!$G55))))</f>
        <v>0</v>
      </c>
      <c r="I38">
        <f ca="1">IF(TowerDistanceMatrix!I37&lt;=ABS('Map and Results'!$G$29-'Map and Results'!$G55),MIN('Map and Results'!$H$29,'Map and Results'!$H55),IF(TowerDistanceMatrix!I37&gt;=('Map and Results'!$G55+'Map and Results'!$G$29),0,'Map and Results'!$G$29^2*ACOS((TowerDistanceMatrix!I37^2+'Map and Results'!$G$29^2-'Map and Results'!$G55^2)/(2*TowerDistanceMatrix!I37*'Map and Results'!$G$29))+'Map and Results'!$G55^2*ACOS((TowerDistanceMatrix!I37^2-'Map and Results'!$G$29^2+'Map and Results'!$G55^2)/(2*TowerDistanceMatrix!I37*'Map and Results'!$G55))-0.5*SQRT((-TowerDistanceMatrix!I37+'Map and Results'!$G$29+'Map and Results'!$G55)*(TowerDistanceMatrix!I37+'Map and Results'!$G$29-'Map and Results'!$G55)*(TowerDistanceMatrix!I37-'Map and Results'!$G$29+'Map and Results'!$G55)*(TowerDistanceMatrix!I37+'Map and Results'!$G$29+'Map and Results'!$G55))))</f>
        <v>374.56504503624194</v>
      </c>
      <c r="J38">
        <f ca="1">IF(TowerDistanceMatrix!J37&lt;=ABS('Map and Results'!$G$30-'Map and Results'!$G55),MIN('Map and Results'!$H$30,'Map and Results'!$H55),IF(TowerDistanceMatrix!J37&gt;=('Map and Results'!$G55+'Map and Results'!$G$30),0,'Map and Results'!$G$30^2*ACOS((TowerDistanceMatrix!J37^2+'Map and Results'!$G$30^2-'Map and Results'!$G55^2)/(2*TowerDistanceMatrix!J37*'Map and Results'!$G$30))+'Map and Results'!$G55^2*ACOS((TowerDistanceMatrix!J37^2-'Map and Results'!$G$30^2+'Map and Results'!$G55^2)/(2*TowerDistanceMatrix!J37*'Map and Results'!$G55))-0.5*SQRT((-TowerDistanceMatrix!J37+'Map and Results'!$G$30+'Map and Results'!$G55)*(TowerDistanceMatrix!J37+'Map and Results'!$G$30-'Map and Results'!$G55)*(TowerDistanceMatrix!J37-'Map and Results'!$G$30+'Map and Results'!$G55)*(TowerDistanceMatrix!J37+'Map and Results'!$G$30+'Map and Results'!$G55))))</f>
        <v>0</v>
      </c>
      <c r="K38" s="26">
        <f ca="1">IF(TowerDistanceMatrix!K37&lt;=ABS('Map and Results'!$G$31-'Map and Results'!$G55),MIN('Map and Results'!$H$31,'Map and Results'!$H55),IF(TowerDistanceMatrix!K37&gt;=('Map and Results'!$G55+'Map and Results'!$G$31),0,'Map and Results'!$G$31^2*ACOS((TowerDistanceMatrix!K37^2+'Map and Results'!$G$31^2-'Map and Results'!$G55^2)/(2*TowerDistanceMatrix!K37*'Map and Results'!$G$31))+'Map and Results'!$G55^2*ACOS((TowerDistanceMatrix!K37^2-'Map and Results'!$G$31^2+'Map and Results'!$G55^2)/(2*TowerDistanceMatrix!K37*'Map and Results'!$G55))-0.5*SQRT((-TowerDistanceMatrix!K37+'Map and Results'!$G$31+'Map and Results'!$G55)*(TowerDistanceMatrix!K37+'Map and Results'!$G$31-'Map and Results'!$G55)*(TowerDistanceMatrix!K37-'Map and Results'!$G$31+'Map and Results'!$G55)*(TowerDistanceMatrix!K37+'Map and Results'!$G$31+'Map and Results'!$G55))))</f>
        <v>0</v>
      </c>
      <c r="L38" s="26">
        <f ca="1">IF(TowerDistanceMatrix!L37&lt;=ABS('Map and Results'!$G$32-'Map and Results'!$G55),MIN('Map and Results'!$H$32,'Map and Results'!$H55),IF(TowerDistanceMatrix!L37&gt;=('Map and Results'!$G55+'Map and Results'!$G$32),0,'Map and Results'!$G$32^2*ACOS((TowerDistanceMatrix!L37^2+'Map and Results'!$G$32^2-'Map and Results'!$G55^2)/(2*TowerDistanceMatrix!L37*'Map and Results'!$G$32))+'Map and Results'!$G55^2*ACOS((TowerDistanceMatrix!L37^2-'Map and Results'!$G$32^2+'Map and Results'!$G55^2)/(2*TowerDistanceMatrix!L37*'Map and Results'!$G55))-0.5*SQRT((-TowerDistanceMatrix!L37+'Map and Results'!$G$32+'Map and Results'!$G55)*(TowerDistanceMatrix!L37+'Map and Results'!$G$32-'Map and Results'!$G55)*(TowerDistanceMatrix!L37-'Map and Results'!$G$32+'Map and Results'!$G55)*(TowerDistanceMatrix!L37+'Map and Results'!$G$32+'Map and Results'!$G55))))</f>
        <v>40.4808964547708</v>
      </c>
      <c r="M38" s="26">
        <f ca="1">IF(TowerDistanceMatrix!M37&lt;=ABS('Map and Results'!$G$33-'Map and Results'!$G55),MIN('Map and Results'!$H$33,'Map and Results'!$H55),IF(TowerDistanceMatrix!M37&gt;=('Map and Results'!$G55+'Map and Results'!$G$33),0,'Map and Results'!$G$33^2*ACOS((TowerDistanceMatrix!M37^2+'Map and Results'!$G$33^2-'Map and Results'!$G55^2)/(2*TowerDistanceMatrix!M37*'Map and Results'!$G$33))+'Map and Results'!$G55^2*ACOS((TowerDistanceMatrix!M37^2-'Map and Results'!$G$33^2+'Map and Results'!$G55^2)/(2*TowerDistanceMatrix!M37*'Map and Results'!$G55))-0.5*SQRT((-TowerDistanceMatrix!M37+'Map and Results'!$G$33+'Map and Results'!$G55)*(TowerDistanceMatrix!M37+'Map and Results'!$G$33-'Map and Results'!$G55)*(TowerDistanceMatrix!M37-'Map and Results'!$G$33+'Map and Results'!$G55)*(TowerDistanceMatrix!M37+'Map and Results'!$G$33+'Map and Results'!$G55))))</f>
        <v>0</v>
      </c>
      <c r="N38" s="26">
        <f ca="1">IF(TowerDistanceMatrix!N37&lt;=ABS('Map and Results'!$G$34-'Map and Results'!$G55),MIN('Map and Results'!$H$34,'Map and Results'!$H55),IF(TowerDistanceMatrix!N37&gt;=('Map and Results'!$G55+'Map and Results'!$G$34),0,'Map and Results'!$G$34^2*ACOS((TowerDistanceMatrix!N37^2+'Map and Results'!$G$34^2-'Map and Results'!$G55^2)/(2*TowerDistanceMatrix!N37*'Map and Results'!$G$34))+'Map and Results'!$G55^2*ACOS((TowerDistanceMatrix!N37^2-'Map and Results'!$G$34^2+'Map and Results'!$G55^2)/(2*TowerDistanceMatrix!N37*'Map and Results'!$G55))-0.5*SQRT((-TowerDistanceMatrix!N37+'Map and Results'!$G$34+'Map and Results'!$G55)*(TowerDistanceMatrix!N37+'Map and Results'!$G$34-'Map and Results'!$G55)*(TowerDistanceMatrix!N37-'Map and Results'!$G$34+'Map and Results'!$G55)*(TowerDistanceMatrix!N37+'Map and Results'!$G$34+'Map and Results'!$G55))))</f>
        <v>0</v>
      </c>
      <c r="O38" s="26">
        <f ca="1">IF(TowerDistanceMatrix!O37&lt;=ABS('Map and Results'!$G$35-'Map and Results'!$G55),MIN('Map and Results'!$H$35,'Map and Results'!$H55),IF(TowerDistanceMatrix!O37&gt;=('Map and Results'!$G55+'Map and Results'!$G$35),0,'Map and Results'!$G$35^2*ACOS((TowerDistanceMatrix!O37^2+'Map and Results'!$G$35^2-'Map and Results'!$G55^2)/(2*TowerDistanceMatrix!O37*'Map and Results'!$G$35))+'Map and Results'!$G55^2*ACOS((TowerDistanceMatrix!O37^2-'Map and Results'!$G$35^2+'Map and Results'!$G55^2)/(2*TowerDistanceMatrix!O37*'Map and Results'!$G55))-0.5*SQRT((-TowerDistanceMatrix!O37+'Map and Results'!$G$35+'Map and Results'!$G55)*(TowerDistanceMatrix!O37+'Map and Results'!$G$35-'Map and Results'!$G55)*(TowerDistanceMatrix!O37-'Map and Results'!$G$35+'Map and Results'!$G55)*(TowerDistanceMatrix!O37+'Map and Results'!$G$35+'Map and Results'!$G55))))</f>
        <v>0</v>
      </c>
      <c r="P38" s="26">
        <f ca="1">IF(TowerDistanceMatrix!P37&lt;=ABS('Map and Results'!$G$36-'Map and Results'!$G55),MIN('Map and Results'!$H$36,'Map and Results'!$H55),IF(TowerDistanceMatrix!P37&gt;=('Map and Results'!$G55+'Map and Results'!$G$36),0,'Map and Results'!$G$36^2*ACOS((TowerDistanceMatrix!P37^2+'Map and Results'!$G$36^2-'Map and Results'!$G55^2)/(2*TowerDistanceMatrix!P37*'Map and Results'!$G$36))+'Map and Results'!$G55^2*ACOS((TowerDistanceMatrix!P37^2-'Map and Results'!$G$36^2+'Map and Results'!$G55^2)/(2*TowerDistanceMatrix!P37*'Map and Results'!$G55))-0.5*SQRT((-TowerDistanceMatrix!P37+'Map and Results'!$G$36+'Map and Results'!$G55)*(TowerDistanceMatrix!P37+'Map and Results'!$G$36-'Map and Results'!$G55)*(TowerDistanceMatrix!P37-'Map and Results'!$G$36+'Map and Results'!$G55)*(TowerDistanceMatrix!P37+'Map and Results'!$G$36+'Map and Results'!$G55))))</f>
        <v>0</v>
      </c>
      <c r="Q38" s="26">
        <f ca="1">IF(TowerDistanceMatrix!Q37&lt;=ABS('Map and Results'!$G$37-'Map and Results'!$G55),MIN('Map and Results'!$H$37,'Map and Results'!$H55),IF(TowerDistanceMatrix!Q37&gt;=('Map and Results'!$G55+'Map and Results'!$G$37),0,'Map and Results'!$G$37^2*ACOS((TowerDistanceMatrix!Q37^2+'Map and Results'!$G$37^2-'Map and Results'!$G55^2)/(2*TowerDistanceMatrix!Q37*'Map and Results'!$G$37))+'Map and Results'!$G55^2*ACOS((TowerDistanceMatrix!Q37^2-'Map and Results'!$G$37^2+'Map and Results'!$G55^2)/(2*TowerDistanceMatrix!Q37*'Map and Results'!$G55))-0.5*SQRT((-TowerDistanceMatrix!Q37+'Map and Results'!$G$37+'Map and Results'!$G55)*(TowerDistanceMatrix!Q37+'Map and Results'!$G$37-'Map and Results'!$G55)*(TowerDistanceMatrix!Q37-'Map and Results'!$G$37+'Map and Results'!$G55)*(TowerDistanceMatrix!Q37+'Map and Results'!$G$37+'Map and Results'!$G55))))</f>
        <v>62.21918349637042</v>
      </c>
      <c r="R38" s="26">
        <f ca="1">IF(TowerDistanceMatrix!R37&lt;=ABS('Map and Results'!$G$38-'Map and Results'!$G55),MIN('Map and Results'!$H$38,'Map and Results'!$H55),IF(TowerDistanceMatrix!R37&gt;=('Map and Results'!$G55+'Map and Results'!$G$38),0,'Map and Results'!$G$38^2*ACOS((TowerDistanceMatrix!R37^2+'Map and Results'!$G$38^2-'Map and Results'!$G55^2)/(2*TowerDistanceMatrix!R37*'Map and Results'!$G$38))+'Map and Results'!$G55^2*ACOS((TowerDistanceMatrix!R37^2-'Map and Results'!$G$38^2+'Map and Results'!$G55^2)/(2*TowerDistanceMatrix!R37*'Map and Results'!$G55))-0.5*SQRT((-TowerDistanceMatrix!R37+'Map and Results'!$G$38+'Map and Results'!$G55)*(TowerDistanceMatrix!R37+'Map and Results'!$G$38-'Map and Results'!$G55)*(TowerDistanceMatrix!R37-'Map and Results'!$G$38+'Map and Results'!$G55)*(TowerDistanceMatrix!R37+'Map and Results'!$G$38+'Map and Results'!$G55))))</f>
        <v>335.79159232404209</v>
      </c>
      <c r="S38" s="26">
        <f ca="1">IF(TowerDistanceMatrix!S37&lt;=ABS('Map and Results'!$G$39-'Map and Results'!$G55),MIN('Map and Results'!$H$39,'Map and Results'!$H55),IF(TowerDistanceMatrix!S37&gt;=('Map and Results'!$G55+'Map and Results'!$G$39),0,'Map and Results'!$G$39^2*ACOS((TowerDistanceMatrix!S37^2+'Map and Results'!$G$39^2-'Map and Results'!$G55^2)/(2*TowerDistanceMatrix!S37*'Map and Results'!$G$39))+'Map and Results'!$G55^2*ACOS((TowerDistanceMatrix!S37^2-'Map and Results'!$G$39^2+'Map and Results'!$G55^2)/(2*TowerDistanceMatrix!S37*'Map and Results'!$G55))-0.5*SQRT((-TowerDistanceMatrix!S37+'Map and Results'!$G$39+'Map and Results'!$G55)*(TowerDistanceMatrix!S37+'Map and Results'!$G$39-'Map and Results'!$G55)*(TowerDistanceMatrix!S37-'Map and Results'!$G$39+'Map and Results'!$G55)*(TowerDistanceMatrix!S37+'Map and Results'!$G$39+'Map and Results'!$G55))))</f>
        <v>0</v>
      </c>
      <c r="T38" s="26">
        <f ca="1">IF(TowerDistanceMatrix!T37&lt;=ABS('Map and Results'!$G$40-'Map and Results'!$G55),MIN('Map and Results'!$H$40,'Map and Results'!$H55),IF(TowerDistanceMatrix!T37&gt;=('Map and Results'!$G55+'Map and Results'!$G$40),0,'Map and Results'!$G$40^2*ACOS((TowerDistanceMatrix!T37^2+'Map and Results'!$G$40^2-'Map and Results'!$G55^2)/(2*TowerDistanceMatrix!T37*'Map and Results'!$G$40))+'Map and Results'!$G55^2*ACOS((TowerDistanceMatrix!T37^2-'Map and Results'!$G$40^2+'Map and Results'!$G55^2)/(2*TowerDistanceMatrix!T37*'Map and Results'!$G55))-0.5*SQRT((-TowerDistanceMatrix!T37+'Map and Results'!$G$40+'Map and Results'!$G55)*(TowerDistanceMatrix!T37+'Map and Results'!$G$40-'Map and Results'!$G55)*(TowerDistanceMatrix!T37-'Map and Results'!$G$40+'Map and Results'!$G55)*(TowerDistanceMatrix!T37+'Map and Results'!$G$40+'Map and Results'!$G55))))</f>
        <v>0</v>
      </c>
      <c r="U38" s="26">
        <f ca="1">IF(TowerDistanceMatrix!U37&lt;=ABS('Map and Results'!$G$41-'Map and Results'!$G55),MIN('Map and Results'!$H$41,'Map and Results'!$H55),IF(TowerDistanceMatrix!U37&gt;=('Map and Results'!$G55+'Map and Results'!$G$41),0,'Map and Results'!$G$41^2*ACOS((TowerDistanceMatrix!U37^2+'Map and Results'!$G$41^2-'Map and Results'!$G55^2)/(2*TowerDistanceMatrix!U37*'Map and Results'!$G$41))+'Map and Results'!$G55^2*ACOS((TowerDistanceMatrix!U37^2-'Map and Results'!$G$41^2+'Map and Results'!$G55^2)/(2*TowerDistanceMatrix!U37*'Map and Results'!$G55))-0.5*SQRT((-TowerDistanceMatrix!U37+'Map and Results'!$G$41+'Map and Results'!$G55)*(TowerDistanceMatrix!U37+'Map and Results'!$G$41-'Map and Results'!$G55)*(TowerDistanceMatrix!U37-'Map and Results'!$G$41+'Map and Results'!$G55)*(TowerDistanceMatrix!U37+'Map and Results'!$G$41+'Map and Results'!$G55))))</f>
        <v>0</v>
      </c>
      <c r="V38" s="26">
        <f ca="1">IF(TowerDistanceMatrix!V37&lt;=ABS('Map and Results'!$G$42-'Map and Results'!$G55),MIN('Map and Results'!$H$42,'Map and Results'!$H55),IF(TowerDistanceMatrix!V37&gt;=('Map and Results'!$G55+'Map and Results'!$G$42),0,'Map and Results'!$G$42^2*ACOS((TowerDistanceMatrix!V37^2+'Map and Results'!$G$42^2-'Map and Results'!$G55^2)/(2*TowerDistanceMatrix!V37*'Map and Results'!$G$42))+'Map and Results'!$G55^2*ACOS((TowerDistanceMatrix!V37^2-'Map and Results'!$G$42^2+'Map and Results'!$G55^2)/(2*TowerDistanceMatrix!V37*'Map and Results'!$G55))-0.5*SQRT((-TowerDistanceMatrix!V37+'Map and Results'!$G$42+'Map and Results'!$G55)*(TowerDistanceMatrix!V37+'Map and Results'!$G$42-'Map and Results'!$G55)*(TowerDistanceMatrix!V37-'Map and Results'!$G$42+'Map and Results'!$G55)*(TowerDistanceMatrix!V37+'Map and Results'!$G$42+'Map and Results'!$G55))))</f>
        <v>0</v>
      </c>
      <c r="W38" s="26">
        <f ca="1">IF(TowerDistanceMatrix!W37&lt;=ABS('Map and Results'!$G$43-'Map and Results'!$G55),MIN('Map and Results'!$H$43,'Map and Results'!$H55),IF(TowerDistanceMatrix!W37&gt;=('Map and Results'!$G55+'Map and Results'!$G$43),0,'Map and Results'!$G$43^2*ACOS((TowerDistanceMatrix!W37^2+'Map and Results'!$G$43^2-'Map and Results'!$G55^2)/(2*TowerDistanceMatrix!W37*'Map and Results'!$G$43))+'Map and Results'!$G55^2*ACOS((TowerDistanceMatrix!W37^2-'Map and Results'!$G$43^2+'Map and Results'!$G55^2)/(2*TowerDistanceMatrix!W37*'Map and Results'!$G55))-0.5*SQRT((-TowerDistanceMatrix!W37+'Map and Results'!$G$43+'Map and Results'!$G55)*(TowerDistanceMatrix!W37+'Map and Results'!$G$43-'Map and Results'!$G55)*(TowerDistanceMatrix!W37-'Map and Results'!$G$43+'Map and Results'!$G55)*(TowerDistanceMatrix!W37+'Map and Results'!$G$43+'Map and Results'!$G55))))</f>
        <v>0</v>
      </c>
      <c r="X38" s="26">
        <f ca="1">IF(TowerDistanceMatrix!X37&lt;=ABS('Map and Results'!$G$44-'Map and Results'!$G55),MIN('Map and Results'!$H$44,'Map and Results'!$H55),IF(TowerDistanceMatrix!X37&gt;=('Map and Results'!$G55+'Map and Results'!$G$44),0,'Map and Results'!$G$44^2*ACOS((TowerDistanceMatrix!X37^2+'Map and Results'!$G$44^2-'Map and Results'!$G55^2)/(2*TowerDistanceMatrix!X37*'Map and Results'!$G$44))+'Map and Results'!$G55^2*ACOS((TowerDistanceMatrix!X37^2-'Map and Results'!$G$44^2+'Map and Results'!$G55^2)/(2*TowerDistanceMatrix!X37*'Map and Results'!$G55))-0.5*SQRT((-TowerDistanceMatrix!X37+'Map and Results'!$G$44+'Map and Results'!$G55)*(TowerDistanceMatrix!X37+'Map and Results'!$G$44-'Map and Results'!$G55)*(TowerDistanceMatrix!X37-'Map and Results'!$G$44+'Map and Results'!$G55)*(TowerDistanceMatrix!X37+'Map and Results'!$G$44+'Map and Results'!$G55))))</f>
        <v>0</v>
      </c>
      <c r="Y38" s="26">
        <f ca="1">IF(TowerDistanceMatrix!Y37&lt;=ABS('Map and Results'!$G$45-'Map and Results'!$G55),MIN('Map and Results'!$H$45,'Map and Results'!$H55),IF(TowerDistanceMatrix!Y37&gt;=('Map and Results'!$G55+'Map and Results'!$G$45),0,'Map and Results'!$G$45^2*ACOS((TowerDistanceMatrix!Y37^2+'Map and Results'!$G$45^2-'Map and Results'!$G55^2)/(2*TowerDistanceMatrix!Y37*'Map and Results'!$G$45))+'Map and Results'!$G55^2*ACOS((TowerDistanceMatrix!Y37^2-'Map and Results'!$G$45^2+'Map and Results'!$G55^2)/(2*TowerDistanceMatrix!Y37*'Map and Results'!$G55))-0.5*SQRT((-TowerDistanceMatrix!Y37+'Map and Results'!$G$45+'Map and Results'!$G55)*(TowerDistanceMatrix!Y37+'Map and Results'!$G$45-'Map and Results'!$G55)*(TowerDistanceMatrix!Y37-'Map and Results'!$G$45+'Map and Results'!$G55)*(TowerDistanceMatrix!Y37+'Map and Results'!$G$45+'Map and Results'!$G55))))</f>
        <v>0</v>
      </c>
      <c r="Z38" s="26">
        <f ca="1">IF(TowerDistanceMatrix!Z37&lt;=ABS('Map and Results'!$G$46-'Map and Results'!$G55),MIN('Map and Results'!$H$46,'Map and Results'!$H55),IF(TowerDistanceMatrix!Z37&gt;=('Map and Results'!$G55+'Map and Results'!$G$46),0,'Map and Results'!$G$46^2*ACOS((TowerDistanceMatrix!Z37^2+'Map and Results'!$G$46^2-'Map and Results'!$G55^2)/(2*TowerDistanceMatrix!Z37*'Map and Results'!$G$46))+'Map and Results'!$G55^2*ACOS((TowerDistanceMatrix!Z37^2-'Map and Results'!$G$46^2+'Map and Results'!$G55^2)/(2*TowerDistanceMatrix!Z37*'Map and Results'!$G55))-0.5*SQRT((-TowerDistanceMatrix!Z37+'Map and Results'!$G$46+'Map and Results'!$G55)*(TowerDistanceMatrix!Z37+'Map and Results'!$G$46-'Map and Results'!$G55)*(TowerDistanceMatrix!Z37-'Map and Results'!$G$46+'Map and Results'!$G55)*(TowerDistanceMatrix!Z37+'Map and Results'!$G$46+'Map and Results'!$G55))))</f>
        <v>0</v>
      </c>
      <c r="AA38" s="26">
        <f ca="1">IF(TowerDistanceMatrix!AA37&lt;=ABS('Map and Results'!$G$47-'Map and Results'!$G55),MIN('Map and Results'!$H$47,'Map and Results'!$H55),IF(TowerDistanceMatrix!AA37&gt;=('Map and Results'!$G55+'Map and Results'!$G$47),0,'Map and Results'!$G$47^2*ACOS((TowerDistanceMatrix!AA37^2+'Map and Results'!$G$47^2-'Map and Results'!$G55^2)/(2*TowerDistanceMatrix!AA37*'Map and Results'!$G$47))+'Map and Results'!$G55^2*ACOS((TowerDistanceMatrix!AA37^2-'Map and Results'!$G$47^2+'Map and Results'!$G55^2)/(2*TowerDistanceMatrix!AA37*'Map and Results'!$G55))-0.5*SQRT((-TowerDistanceMatrix!AA37+'Map and Results'!$G$47+'Map and Results'!$G55)*(TowerDistanceMatrix!AA37+'Map and Results'!$G$47-'Map and Results'!$G55)*(TowerDistanceMatrix!AA37-'Map and Results'!$G$47+'Map and Results'!$G55)*(TowerDistanceMatrix!AA37+'Map and Results'!$G$47+'Map and Results'!$G55))))</f>
        <v>0</v>
      </c>
      <c r="AB38" s="26">
        <f ca="1">IF(TowerDistanceMatrix!AB37&lt;=ABS('Map and Results'!$G$48-'Map and Results'!$G55),MIN('Map and Results'!$H$48,'Map and Results'!$H55),IF(TowerDistanceMatrix!AB37&gt;=('Map and Results'!$G55+'Map and Results'!$G$48),0,'Map and Results'!$G$48^2*ACOS((TowerDistanceMatrix!AB37^2+'Map and Results'!$G$48^2-'Map and Results'!$G55^2)/(2*TowerDistanceMatrix!AB37*'Map and Results'!$G$48))+'Map and Results'!$G55^2*ACOS((TowerDistanceMatrix!AB37^2-'Map and Results'!$G$48^2+'Map and Results'!$G55^2)/(2*TowerDistanceMatrix!AB37*'Map and Results'!$G55))-0.5*SQRT((-TowerDistanceMatrix!AB37+'Map and Results'!$G$48+'Map and Results'!$G55)*(TowerDistanceMatrix!AB37+'Map and Results'!$G$48-'Map and Results'!$G55)*(TowerDistanceMatrix!AB37-'Map and Results'!$G$48+'Map and Results'!$G55)*(TowerDistanceMatrix!AB37+'Map and Results'!$G$48+'Map and Results'!$G55))))</f>
        <v>0</v>
      </c>
      <c r="AC38" s="26">
        <f ca="1">IF(TowerDistanceMatrix!AC37&lt;=ABS('Map and Results'!$G$49-'Map and Results'!$G55),MIN('Map and Results'!$H$49,'Map and Results'!$H55),IF(TowerDistanceMatrix!AC37&gt;=('Map and Results'!$G55+'Map and Results'!$G$49),0,'Map and Results'!$G$49^2*ACOS((TowerDistanceMatrix!AC37^2+'Map and Results'!$G$49^2-'Map and Results'!$G55^2)/(2*TowerDistanceMatrix!AC37*'Map and Results'!$G$49))+'Map and Results'!$G55^2*ACOS((TowerDistanceMatrix!AC37^2-'Map and Results'!$G$49^2+'Map and Results'!$G55^2)/(2*TowerDistanceMatrix!AC37*'Map and Results'!$G55))-0.5*SQRT((-TowerDistanceMatrix!AC37+'Map and Results'!$G$49+'Map and Results'!$G55)*(TowerDistanceMatrix!AC37+'Map and Results'!$G$49-'Map and Results'!$G55)*(TowerDistanceMatrix!AC37-'Map and Results'!$G$49+'Map and Results'!$G55)*(TowerDistanceMatrix!AC37+'Map and Results'!$G$49+'Map and Results'!$G55))))</f>
        <v>0</v>
      </c>
      <c r="AD38" s="26">
        <f ca="1">IF(TowerDistanceMatrix!AD37&lt;=ABS('Map and Results'!$G$50-'Map and Results'!$G55),MIN('Map and Results'!$H$50,'Map and Results'!$H55),IF(TowerDistanceMatrix!AD37&gt;=('Map and Results'!$G55+'Map and Results'!$G$50),0,'Map and Results'!$G$50^2*ACOS((TowerDistanceMatrix!AD37^2+'Map and Results'!$G$50^2-'Map and Results'!$G55^2)/(2*TowerDistanceMatrix!AD37*'Map and Results'!$G$50))+'Map and Results'!$G55^2*ACOS((TowerDistanceMatrix!AD37^2-'Map and Results'!$G$50^2+'Map and Results'!$G55^2)/(2*TowerDistanceMatrix!AD37*'Map and Results'!$G55))-0.5*SQRT((-TowerDistanceMatrix!AD37+'Map and Results'!$G$50+'Map and Results'!$G55)*(TowerDistanceMatrix!AD37+'Map and Results'!$G$50-'Map and Results'!$G55)*(TowerDistanceMatrix!AD37-'Map and Results'!$G$50+'Map and Results'!$G55)*(TowerDistanceMatrix!AD37+'Map and Results'!$G$50+'Map and Results'!$G55))))</f>
        <v>0</v>
      </c>
      <c r="AE38" s="26">
        <f ca="1">IF(TowerDistanceMatrix!AE37&lt;=ABS('Map and Results'!$G$51-'Map and Results'!$G55),MIN('Map and Results'!$H$51,'Map and Results'!$H55),IF(TowerDistanceMatrix!AE37&gt;=('Map and Results'!$G55+'Map and Results'!$G$51),0,'Map and Results'!$G$51^2*ACOS((TowerDistanceMatrix!AE37^2+'Map and Results'!$G$51^2-'Map and Results'!$G55^2)/(2*TowerDistanceMatrix!AE37*'Map and Results'!$G$51))+'Map and Results'!$G55^2*ACOS((TowerDistanceMatrix!AE37^2-'Map and Results'!$G$51^2+'Map and Results'!$G55^2)/(2*TowerDistanceMatrix!AE37*'Map and Results'!$G55))-0.5*SQRT((-TowerDistanceMatrix!AE37+'Map and Results'!$G$51+'Map and Results'!$G55)*(TowerDistanceMatrix!AE37+'Map and Results'!$G$51-'Map and Results'!$G55)*(TowerDistanceMatrix!AE37-'Map and Results'!$G$51+'Map and Results'!$G55)*(TowerDistanceMatrix!AE37+'Map and Results'!$G$51+'Map and Results'!$G55))))</f>
        <v>0</v>
      </c>
      <c r="AF38" s="26">
        <f ca="1">IF(TowerDistanceMatrix!AF37&lt;=ABS('Map and Results'!$G$52-'Map and Results'!$G55),MIN('Map and Results'!$H$52,'Map and Results'!$H55),IF(TowerDistanceMatrix!AF37&gt;=('Map and Results'!$G55+'Map and Results'!$G$52),0,'Map and Results'!$G$52^2*ACOS((TowerDistanceMatrix!AF37^2+'Map and Results'!$G$52^2-'Map and Results'!$G55^2)/(2*TowerDistanceMatrix!AF37*'Map and Results'!$G$52))+'Map and Results'!$G55^2*ACOS((TowerDistanceMatrix!AF37^2-'Map and Results'!$G$52^2+'Map and Results'!$G55^2)/(2*TowerDistanceMatrix!AF37*'Map and Results'!$G55))-0.5*SQRT((-TowerDistanceMatrix!AF37+'Map and Results'!$G$52+'Map and Results'!$G55)*(TowerDistanceMatrix!AF37+'Map and Results'!$G$52-'Map and Results'!$G55)*(TowerDistanceMatrix!AF37-'Map and Results'!$G$52+'Map and Results'!$G55)*(TowerDistanceMatrix!AF37+'Map and Results'!$G$52+'Map and Results'!$G55))))</f>
        <v>0</v>
      </c>
      <c r="AG38" s="26">
        <f ca="1">IF(TowerDistanceMatrix!AG37&lt;=ABS('Map and Results'!$G$53-'Map and Results'!$G55),MIN('Map and Results'!$H$53,'Map and Results'!$H55),IF(TowerDistanceMatrix!AG37&gt;=('Map and Results'!$G55+'Map and Results'!$G$53),0,'Map and Results'!$G$53^2*ACOS((TowerDistanceMatrix!AG37^2+'Map and Results'!$G$53^2-'Map and Results'!$G55^2)/(2*TowerDistanceMatrix!AG37*'Map and Results'!$G$53))+'Map and Results'!$G55^2*ACOS((TowerDistanceMatrix!AG37^2-'Map and Results'!$G$53^2+'Map and Results'!$G55^2)/(2*TowerDistanceMatrix!AG37*'Map and Results'!$G55))-0.5*SQRT((-TowerDistanceMatrix!AG37+'Map and Results'!$G$53+'Map and Results'!$G55)*(TowerDistanceMatrix!AG37+'Map and Results'!$G$53-'Map and Results'!$G55)*(TowerDistanceMatrix!AG37-'Map and Results'!$G$53+'Map and Results'!$G55)*(TowerDistanceMatrix!AG37+'Map and Results'!$G$53+'Map and Results'!$G55))))</f>
        <v>0</v>
      </c>
      <c r="AH38" s="26">
        <f ca="1">IF(TowerDistanceMatrix!AH37&lt;=ABS('Map and Results'!$G$54-'Map and Results'!$G55),MIN('Map and Results'!$H$54,'Map and Results'!$H55),IF(TowerDistanceMatrix!AH37&gt;=('Map and Results'!$G55+'Map and Results'!$G$54),0,'Map and Results'!$G$54^2*ACOS((TowerDistanceMatrix!AH37^2+'Map and Results'!$G$54^2-'Map and Results'!$G55^2)/(2*TowerDistanceMatrix!AH37*'Map and Results'!$G$54))+'Map and Results'!$G55^2*ACOS((TowerDistanceMatrix!AH37^2-'Map and Results'!$G$54^2+'Map and Results'!$G55^2)/(2*TowerDistanceMatrix!AH37*'Map and Results'!$G55))-0.5*SQRT((-TowerDistanceMatrix!AH37+'Map and Results'!$G$54+'Map and Results'!$G55)*(TowerDistanceMatrix!AH37+'Map and Results'!$G$54-'Map and Results'!$G55)*(TowerDistanceMatrix!AH37-'Map and Results'!$G$54+'Map and Results'!$G55)*(TowerDistanceMatrix!AH37+'Map and Results'!$G$54+'Map and Results'!$G55))))</f>
        <v>0</v>
      </c>
      <c r="AI38" s="26">
        <f ca="1">IF(TowerDistanceMatrix!AI37&lt;=ABS('Map and Results'!$G$55-'Map and Results'!$G55),MIN('Map and Results'!$H$55,'Map and Results'!$H55),IF(TowerDistanceMatrix!AI37&gt;=('Map and Results'!$G55+'Map and Results'!$G$55),0,'Map and Results'!$G$55^2*ACOS((TowerDistanceMatrix!AI37^2+'Map and Results'!$G$55^2-'Map and Results'!$G55^2)/(2*TowerDistanceMatrix!AI37*'Map and Results'!$G$55))+'Map and Results'!$G55^2*ACOS((TowerDistanceMatrix!AI37^2-'Map and Results'!$G$55^2+'Map and Results'!$G55^2)/(2*TowerDistanceMatrix!AI37*'Map and Results'!$G55))-0.5*SQRT((-TowerDistanceMatrix!AI37+'Map and Results'!$G$55+'Map and Results'!$G55)*(TowerDistanceMatrix!AI37+'Map and Results'!$G$55-'Map and Results'!$G55)*(TowerDistanceMatrix!AI37-'Map and Results'!$G$55+'Map and Results'!$G55)*(TowerDistanceMatrix!AI37+'Map and Results'!$G$55+'Map and Results'!$G55))))</f>
        <v>0</v>
      </c>
      <c r="AJ38" s="26">
        <f ca="1">IF(TowerDistanceMatrix!AJ37&lt;=ABS('Map and Results'!$G$56-'Map and Results'!$G55),MIN('Map and Results'!$H$56,'Map and Results'!$H55),IF(TowerDistanceMatrix!AJ37&gt;=('Map and Results'!$G55+'Map and Results'!$G$56),0,'Map and Results'!$G$56^2*ACOS((TowerDistanceMatrix!AJ37^2+'Map and Results'!$G$56^2-'Map and Results'!$G55^2)/(2*TowerDistanceMatrix!AJ37*'Map and Results'!$G$56))+'Map and Results'!$G55^2*ACOS((TowerDistanceMatrix!AJ37^2-'Map and Results'!$G$56^2+'Map and Results'!$G55^2)/(2*TowerDistanceMatrix!AJ37*'Map and Results'!$G55))-0.5*SQRT((-TowerDistanceMatrix!AJ37+'Map and Results'!$G$56+'Map and Results'!$G55)*(TowerDistanceMatrix!AJ37+'Map and Results'!$G$56-'Map and Results'!$G55)*(TowerDistanceMatrix!AJ37-'Map and Results'!$G$56+'Map and Results'!$G55)*(TowerDistanceMatrix!AJ37+'Map and Results'!$G$56+'Map and Results'!$G55))))</f>
        <v>0</v>
      </c>
      <c r="AK38" s="26">
        <f ca="1">IF(TowerDistanceMatrix!AK37&lt;=ABS('Map and Results'!$G$57-'Map and Results'!$G55),MIN('Map and Results'!$H$57,'Map and Results'!$H55),IF(TowerDistanceMatrix!AK37&gt;=('Map and Results'!$G55+'Map and Results'!$G$57),0,'Map and Results'!$G$57^2*ACOS((TowerDistanceMatrix!AK37^2+'Map and Results'!$G$57^2-'Map and Results'!$G55^2)/(2*TowerDistanceMatrix!AK37*'Map and Results'!$G$57))+'Map and Results'!$G55^2*ACOS((TowerDistanceMatrix!AK37^2-'Map and Results'!$G$57^2+'Map and Results'!$G55^2)/(2*TowerDistanceMatrix!AK37*'Map and Results'!$G55))-0.5*SQRT((-TowerDistanceMatrix!AK37+'Map and Results'!$G$57+'Map and Results'!$G55)*(TowerDistanceMatrix!AK37+'Map and Results'!$G$57-'Map and Results'!$G55)*(TowerDistanceMatrix!AK37-'Map and Results'!$G$57+'Map and Results'!$G55)*(TowerDistanceMatrix!AK37+'Map and Results'!$G$57+'Map and Results'!$G55))))</f>
        <v>0</v>
      </c>
      <c r="AL38" s="26">
        <f ca="1">IF(TowerDistanceMatrix!AL37&lt;=ABS('Map and Results'!$G$58-'Map and Results'!$G55),MIN('Map and Results'!$H$58,'Map and Results'!$H55),IF(TowerDistanceMatrix!AL37&gt;=('Map and Results'!$G55+'Map and Results'!$G$58),0,'Map and Results'!$G$58^2*ACOS((TowerDistanceMatrix!AL37^2+'Map and Results'!$G$58^2-'Map and Results'!$G55^2)/(2*TowerDistanceMatrix!AL37*'Map and Results'!$G$58))+'Map and Results'!$G55^2*ACOS((TowerDistanceMatrix!AL37^2-'Map and Results'!$G$58^2+'Map and Results'!$G55^2)/(2*TowerDistanceMatrix!AL37*'Map and Results'!$G55))-0.5*SQRT((-TowerDistanceMatrix!AL37+'Map and Results'!$G$58+'Map and Results'!$G55)*(TowerDistanceMatrix!AL37+'Map and Results'!$G$58-'Map and Results'!$G55)*(TowerDistanceMatrix!AL37-'Map and Results'!$G$58+'Map and Results'!$G55)*(TowerDistanceMatrix!AL37+'Map and Results'!$G$58+'Map and Results'!$G55))))</f>
        <v>0</v>
      </c>
      <c r="AM38" s="26">
        <f ca="1">IF(TowerDistanceMatrix!AM37&lt;=ABS('Map and Results'!$G$59-'Map and Results'!$G55),MIN('Map and Results'!$H$59,'Map and Results'!$H55),IF(TowerDistanceMatrix!AM37&gt;=('Map and Results'!$G55+'Map and Results'!$G$59),0,'Map and Results'!$G$59^2*ACOS((TowerDistanceMatrix!AM37^2+'Map and Results'!$G$59^2-'Map and Results'!$G55^2)/(2*TowerDistanceMatrix!AM37*'Map and Results'!$G$59))+'Map and Results'!$G55^2*ACOS((TowerDistanceMatrix!AM37^2-'Map and Results'!$G$59^2+'Map and Results'!$G55^2)/(2*TowerDistanceMatrix!AM37*'Map and Results'!$G55))-0.5*SQRT((-TowerDistanceMatrix!AM37+'Map and Results'!$G$59+'Map and Results'!$G55)*(TowerDistanceMatrix!AM37+'Map and Results'!$G$59-'Map and Results'!$G55)*(TowerDistanceMatrix!AM37-'Map and Results'!$G$59+'Map and Results'!$G55)*(TowerDistanceMatrix!AM37+'Map and Results'!$G$59+'Map and Results'!$G55))))</f>
        <v>0</v>
      </c>
      <c r="AN38" s="26">
        <f ca="1">IF(TowerDistanceMatrix!AN37&lt;=ABS('Map and Results'!$G$60-'Map and Results'!$G55),MIN('Map and Results'!$H$60,'Map and Results'!$H55),IF(TowerDistanceMatrix!AN37&gt;=('Map and Results'!$G55+'Map and Results'!$G$60),0,'Map and Results'!$G$60^2*ACOS((TowerDistanceMatrix!AN37^2+'Map and Results'!$G$60^2-'Map and Results'!$G55^2)/(2*TowerDistanceMatrix!AN37*'Map and Results'!$G$60))+'Map and Results'!$G55^2*ACOS((TowerDistanceMatrix!AN37^2-'Map and Results'!$G$60^2+'Map and Results'!$G55^2)/(2*TowerDistanceMatrix!AN37*'Map and Results'!$G55))-0.5*SQRT((-TowerDistanceMatrix!AN37+'Map and Results'!$G$60+'Map and Results'!$G55)*(TowerDistanceMatrix!AN37+'Map and Results'!$G$60-'Map and Results'!$G55)*(TowerDistanceMatrix!AN37-'Map and Results'!$G$60+'Map and Results'!$G55)*(TowerDistanceMatrix!AN37+'Map and Results'!$G$60+'Map and Results'!$G55))))</f>
        <v>0</v>
      </c>
      <c r="AO38" s="26">
        <f ca="1">IF(TowerDistanceMatrix!AO37&lt;=ABS('Map and Results'!$G$61-'Map and Results'!$G55),MIN('Map and Results'!$H$61,'Map and Results'!$H55),IF(TowerDistanceMatrix!AO37&gt;=('Map and Results'!$G55+'Map and Results'!$G$61),0,'Map and Results'!$G$61^2*ACOS((TowerDistanceMatrix!AO37^2+'Map and Results'!$G$61^2-'Map and Results'!$G55^2)/(2*TowerDistanceMatrix!AO37*'Map and Results'!$G$61))+'Map and Results'!$G55^2*ACOS((TowerDistanceMatrix!AO37^2-'Map and Results'!$G$61^2+'Map and Results'!$G55^2)/(2*TowerDistanceMatrix!AO37*'Map and Results'!$G55))-0.5*SQRT((-TowerDistanceMatrix!AO37+'Map and Results'!$G$61+'Map and Results'!$G55)*(TowerDistanceMatrix!AO37+'Map and Results'!$G$61-'Map and Results'!$G55)*(TowerDistanceMatrix!AO37-'Map and Results'!$G$61+'Map and Results'!$G55)*(TowerDistanceMatrix!AO37+'Map and Results'!$G$61+'Map and Results'!$G55))))</f>
        <v>0</v>
      </c>
      <c r="AP38" s="26">
        <f ca="1">IF(TowerDistanceMatrix!AP37&lt;=ABS('Map and Results'!$G$62-'Map and Results'!$G55),MIN('Map and Results'!$H$62,'Map and Results'!$H55),IF(TowerDistanceMatrix!AP37&gt;=('Map and Results'!$G55+'Map and Results'!$G$62),0,'Map and Results'!$G$62^2*ACOS((TowerDistanceMatrix!AP37^2+'Map and Results'!$G$62^2-'Map and Results'!$G55^2)/(2*TowerDistanceMatrix!AP37*'Map and Results'!$G$62))+'Map and Results'!$G55^2*ACOS((TowerDistanceMatrix!AP37^2-'Map and Results'!$G$62^2+'Map and Results'!$G55^2)/(2*TowerDistanceMatrix!AP37*'Map and Results'!$G55))-0.5*SQRT((-TowerDistanceMatrix!AP37+'Map and Results'!$G$62+'Map and Results'!$G55)*(TowerDistanceMatrix!AP37+'Map and Results'!$G$62-'Map and Results'!$G55)*(TowerDistanceMatrix!AP37-'Map and Results'!$G$62+'Map and Results'!$G55)*(TowerDistanceMatrix!AP37+'Map and Results'!$G$62+'Map and Results'!$G55))))</f>
        <v>0</v>
      </c>
      <c r="AQ38" s="26">
        <f ca="1">IF(TowerDistanceMatrix!AQ37&lt;=ABS('Map and Results'!$G$63-'Map and Results'!$G55),MIN('Map and Results'!$H$63,'Map and Results'!$H55),IF(TowerDistanceMatrix!AQ37&gt;=('Map and Results'!$G55+'Map and Results'!$G$63),0,'Map and Results'!$G$63^2*ACOS((TowerDistanceMatrix!AQ37^2+'Map and Results'!$G$63^2-'Map and Results'!$G55^2)/(2*TowerDistanceMatrix!AQ37*'Map and Results'!$G$63))+'Map and Results'!$G55^2*ACOS((TowerDistanceMatrix!AQ37^2-'Map and Results'!$G$63^2+'Map and Results'!$G55^2)/(2*TowerDistanceMatrix!AQ37*'Map and Results'!$G55))-0.5*SQRT((-TowerDistanceMatrix!AQ37+'Map and Results'!$G$63+'Map and Results'!$G55)*(TowerDistanceMatrix!AQ37+'Map and Results'!$G$63-'Map and Results'!$G55)*(TowerDistanceMatrix!AQ37-'Map and Results'!$G$63+'Map and Results'!$G55)*(TowerDistanceMatrix!AQ37+'Map and Results'!$G$63+'Map and Results'!$G55))))</f>
        <v>0</v>
      </c>
      <c r="AR38" s="26">
        <f ca="1">IF(TowerDistanceMatrix!AR37&lt;=ABS('Map and Results'!$G$64-'Map and Results'!$G55),MIN('Map and Results'!$H$64,'Map and Results'!$H55),IF(TowerDistanceMatrix!AR37&gt;=('Map and Results'!$G55+'Map and Results'!$G$64),0,'Map and Results'!$G$64^2*ACOS((TowerDistanceMatrix!AR37^2+'Map and Results'!$G$64^2-'Map and Results'!$G55^2)/(2*TowerDistanceMatrix!AR37*'Map and Results'!$G$64))+'Map and Results'!$G55^2*ACOS((TowerDistanceMatrix!AR37^2-'Map and Results'!$G$64^2+'Map and Results'!$G55^2)/(2*TowerDistanceMatrix!AR37*'Map and Results'!$G55))-0.5*SQRT((-TowerDistanceMatrix!AR37+'Map and Results'!$G$64+'Map and Results'!$G55)*(TowerDistanceMatrix!AR37+'Map and Results'!$G$64-'Map and Results'!$G55)*(TowerDistanceMatrix!AR37-'Map and Results'!$G$64+'Map and Results'!$G55)*(TowerDistanceMatrix!AR37+'Map and Results'!$G$64+'Map and Results'!$G55))))</f>
        <v>0</v>
      </c>
      <c r="AS38" s="26">
        <f ca="1">IF(TowerDistanceMatrix!AS37&lt;=ABS('Map and Results'!$G$65-'Map and Results'!$G55),MIN('Map and Results'!$H$65,'Map and Results'!$H55),IF(TowerDistanceMatrix!AS37&gt;=('Map and Results'!$G55+'Map and Results'!$G$65),0,'Map and Results'!$G$65^2*ACOS((TowerDistanceMatrix!AS37^2+'Map and Results'!$G$65^2-'Map and Results'!$G55^2)/(2*TowerDistanceMatrix!AS37*'Map and Results'!$G$65))+'Map and Results'!$G55^2*ACOS((TowerDistanceMatrix!AS37^2-'Map and Results'!$G$65^2+'Map and Results'!$G55^2)/(2*TowerDistanceMatrix!AS37*'Map and Results'!$G55))-0.5*SQRT((-TowerDistanceMatrix!AS37+'Map and Results'!$G$65+'Map and Results'!$G55)*(TowerDistanceMatrix!AS37+'Map and Results'!$G$65-'Map and Results'!$G55)*(TowerDistanceMatrix!AS37-'Map and Results'!$G$65+'Map and Results'!$G55)*(TowerDistanceMatrix!AS37+'Map and Results'!$G$65+'Map and Results'!$G55))))</f>
        <v>0</v>
      </c>
      <c r="AT38" s="26">
        <f ca="1">IF(TowerDistanceMatrix!AT37&lt;=ABS('Map and Results'!$G$66-'Map and Results'!$G55),MIN('Map and Results'!$H$66,'Map and Results'!$H55),IF(TowerDistanceMatrix!AT37&gt;=('Map and Results'!$G55+'Map and Results'!$G$66),0,'Map and Results'!$G$66^2*ACOS((TowerDistanceMatrix!AT37^2+'Map and Results'!$G$66^2-'Map and Results'!$G55^2)/(2*TowerDistanceMatrix!AT37*'Map and Results'!$G$66))+'Map and Results'!$G55^2*ACOS((TowerDistanceMatrix!AT37^2-'Map and Results'!$G$66^2+'Map and Results'!$G55^2)/(2*TowerDistanceMatrix!AT37*'Map and Results'!$G55))-0.5*SQRT((-TowerDistanceMatrix!AT37+'Map and Results'!$G$66+'Map and Results'!$G55)*(TowerDistanceMatrix!AT37+'Map and Results'!$G$66-'Map and Results'!$G55)*(TowerDistanceMatrix!AT37-'Map and Results'!$G$66+'Map and Results'!$G55)*(TowerDistanceMatrix!AT37+'Map and Results'!$G$66+'Map and Results'!$G55))))</f>
        <v>0</v>
      </c>
      <c r="AU38" s="26">
        <f ca="1">IF(TowerDistanceMatrix!AU37&lt;=ABS('Map and Results'!$G$67-'Map and Results'!$G55),MIN('Map and Results'!$H$67,'Map and Results'!$H55),IF(TowerDistanceMatrix!AU37&gt;=('Map and Results'!$G55+'Map and Results'!$G$67),0,'Map and Results'!$G$67^2*ACOS((TowerDistanceMatrix!AU37^2+'Map and Results'!$G$67^2-'Map and Results'!$G55^2)/(2*TowerDistanceMatrix!AU37*'Map and Results'!$G$67))+'Map and Results'!$G55^2*ACOS((TowerDistanceMatrix!AU37^2-'Map and Results'!$G$67^2+'Map and Results'!$G55^2)/(2*TowerDistanceMatrix!AU37*'Map and Results'!$G55))-0.5*SQRT((-TowerDistanceMatrix!AU37+'Map and Results'!$G$67+'Map and Results'!$G55)*(TowerDistanceMatrix!AU37+'Map and Results'!$G$67-'Map and Results'!$G55)*(TowerDistanceMatrix!AU37-'Map and Results'!$G$67+'Map and Results'!$G55)*(TowerDistanceMatrix!AU37+'Map and Results'!$G$67+'Map and Results'!$G55))))</f>
        <v>0</v>
      </c>
      <c r="AV38" s="26">
        <f ca="1">IF(TowerDistanceMatrix!AV37&lt;=ABS('Map and Results'!$G$68-'Map and Results'!$G55),MIN('Map and Results'!$H$68,'Map and Results'!$H55),IF(TowerDistanceMatrix!AV37&gt;=('Map and Results'!$G55+'Map and Results'!$G$68),0,'Map and Results'!$G$68^2*ACOS((TowerDistanceMatrix!AV37^2+'Map and Results'!$G$68^2-'Map and Results'!$G55^2)/(2*TowerDistanceMatrix!AV37*'Map and Results'!$G$68))+'Map and Results'!$G55^2*ACOS((TowerDistanceMatrix!AV37^2-'Map and Results'!$G$68^2+'Map and Results'!$G55^2)/(2*TowerDistanceMatrix!AV37*'Map and Results'!$G55))-0.5*SQRT((-TowerDistanceMatrix!AV37+'Map and Results'!$G$68+'Map and Results'!$G55)*(TowerDistanceMatrix!AV37+'Map and Results'!$G$68-'Map and Results'!$G55)*(TowerDistanceMatrix!AV37-'Map and Results'!$G$68+'Map and Results'!$G55)*(TowerDistanceMatrix!AV37+'Map and Results'!$G$68+'Map and Results'!$G55))))</f>
        <v>0</v>
      </c>
      <c r="AW38" s="26">
        <f ca="1">IF(TowerDistanceMatrix!AW37&lt;=ABS('Map and Results'!$G$69-'Map and Results'!$G55),MIN('Map and Results'!$H$69,'Map and Results'!$H55),IF(TowerDistanceMatrix!AW37&gt;=('Map and Results'!$G55+'Map and Results'!$G$69),0,'Map and Results'!$G$69^2*ACOS((TowerDistanceMatrix!AW37^2+'Map and Results'!$G$69^2-'Map and Results'!$G55^2)/(2*TowerDistanceMatrix!AW37*'Map and Results'!$G$69))+'Map and Results'!$G55^2*ACOS((TowerDistanceMatrix!AW37^2-'Map and Results'!$G$69^2+'Map and Results'!$G55^2)/(2*TowerDistanceMatrix!AW37*'Map and Results'!$G55))-0.5*SQRT((-TowerDistanceMatrix!AW37+'Map and Results'!$G$69+'Map and Results'!$G55)*(TowerDistanceMatrix!AW37+'Map and Results'!$G$69-'Map and Results'!$G55)*(TowerDistanceMatrix!AW37-'Map and Results'!$G$69+'Map and Results'!$G55)*(TowerDistanceMatrix!AW37+'Map and Results'!$G$69+'Map and Results'!$G55))))</f>
        <v>0</v>
      </c>
      <c r="AX38" s="26">
        <f ca="1">IF(TowerDistanceMatrix!AX37&lt;=ABS('Map and Results'!$G$70-'Map and Results'!$G55),MIN('Map and Results'!$H$70,'Map and Results'!$H55),IF(TowerDistanceMatrix!AX37&gt;=('Map and Results'!$G55+'Map and Results'!$G$70),0,'Map and Results'!$G$70^2*ACOS((TowerDistanceMatrix!AX37^2+'Map and Results'!$G$70^2-'Map and Results'!$G55^2)/(2*TowerDistanceMatrix!AX37*'Map and Results'!$G$70))+'Map and Results'!$G55^2*ACOS((TowerDistanceMatrix!AX37^2-'Map and Results'!$G$70^2+'Map and Results'!$G55^2)/(2*TowerDistanceMatrix!AX37*'Map and Results'!$G55))-0.5*SQRT((-TowerDistanceMatrix!AX37+'Map and Results'!$G$70+'Map and Results'!$G55)*(TowerDistanceMatrix!AX37+'Map and Results'!$G$70-'Map and Results'!$G55)*(TowerDistanceMatrix!AX37-'Map and Results'!$G$70+'Map and Results'!$G55)*(TowerDistanceMatrix!AX37+'Map and Results'!$G$70+'Map and Results'!$G55))))</f>
        <v>0</v>
      </c>
      <c r="AY38" s="26">
        <f ca="1">IF(TowerDistanceMatrix!AY37&lt;=ABS('Map and Results'!$G$71-'Map and Results'!$G55),MIN('Map and Results'!$H$71,'Map and Results'!$H55),IF(TowerDistanceMatrix!AY37&gt;=('Map and Results'!$G55+'Map and Results'!$G$71),0,'Map and Results'!$G$71^2*ACOS((TowerDistanceMatrix!AY37^2+'Map and Results'!$G$71^2-'Map and Results'!$G55^2)/(2*TowerDistanceMatrix!AY37*'Map and Results'!$G$71))+'Map and Results'!$G55^2*ACOS((TowerDistanceMatrix!AY37^2-'Map and Results'!$G$71^2+'Map and Results'!$G55^2)/(2*TowerDistanceMatrix!AY37*'Map and Results'!$G55))-0.5*SQRT((-TowerDistanceMatrix!AY37+'Map and Results'!$G$71+'Map and Results'!$G55)*(TowerDistanceMatrix!AY37+'Map and Results'!$G$71-'Map and Results'!$G55)*(TowerDistanceMatrix!AY37-'Map and Results'!$G$71+'Map and Results'!$G55)*(TowerDistanceMatrix!AY37+'Map and Results'!$G$71+'Map and Results'!$G55))))</f>
        <v>0</v>
      </c>
      <c r="AZ38" s="26">
        <f ca="1">IF(TowerDistanceMatrix!AZ37&lt;=ABS('Map and Results'!$G$72-'Map and Results'!$G55),MIN('Map and Results'!$H$72,'Map and Results'!$H55),IF(TowerDistanceMatrix!AZ37&gt;=('Map and Results'!$G55+'Map and Results'!$G$72),0,'Map and Results'!$G$72^2*ACOS((TowerDistanceMatrix!AZ37^2+'Map and Results'!$G$72^2-'Map and Results'!$G55^2)/(2*TowerDistanceMatrix!AZ37*'Map and Results'!$G$72))+'Map and Results'!$G55^2*ACOS((TowerDistanceMatrix!AZ37^2-'Map and Results'!$G$72^2+'Map and Results'!$G55^2)/(2*TowerDistanceMatrix!AZ37*'Map and Results'!$G55))-0.5*SQRT((-TowerDistanceMatrix!AZ37+'Map and Results'!$G$72+'Map and Results'!$G55)*(TowerDistanceMatrix!AZ37+'Map and Results'!$G$72-'Map and Results'!$G55)*(TowerDistanceMatrix!AZ37-'Map and Results'!$G$72+'Map and Results'!$G55)*(TowerDistanceMatrix!AZ37+'Map and Results'!$G$72+'Map and Results'!$G55))))</f>
        <v>0</v>
      </c>
      <c r="BA38" s="26"/>
      <c r="BB38" s="26"/>
      <c r="BC38">
        <f ca="1">IF('Map and Results'!B55=0,0,SUM(C38:AZ38))-BE38</f>
        <v>0</v>
      </c>
      <c r="BD38">
        <v>33</v>
      </c>
      <c r="BE38">
        <f t="shared" ref="BE38:BE55" ca="1" si="3">OFFSET($B$5,$B38,$B38)</f>
        <v>0</v>
      </c>
      <c r="BG38">
        <f t="shared" ca="1" si="1"/>
        <v>0</v>
      </c>
      <c r="BH38">
        <f t="shared" ca="1" si="2"/>
        <v>0</v>
      </c>
      <c r="BJ38">
        <f ca="1">IF('Map and Results'!B55=0,0,IF((SUM(C38:AZ38)-BE38)&gt;BH38,$BJ$3,0))</f>
        <v>0</v>
      </c>
    </row>
    <row r="39" spans="2:62" ht="15">
      <c r="B39" s="7">
        <v>34</v>
      </c>
      <c r="C39" s="4">
        <f ca="1">IF(TowerDistanceMatrix!C38&lt;=ABS('Map and Results'!$G$23-'Map and Results'!G56),MIN('Map and Results'!H56,'Map and Results'!H54),IF(TowerDistanceMatrix!C38&gt;=('Map and Results'!$G$23+'Map and Results'!G56),0,'Map and Results'!$G$23^2*ACOS((TowerDistanceMatrix!C38^2+'Map and Results'!$G$23^2-'Map and Results'!G56^2)/(2*TowerDistanceMatrix!C38*'Map and Results'!$G$23))+'Map and Results'!G56^2*ACOS((TowerDistanceMatrix!C38^2-'Map and Results'!$G$23^2+'Map and Results'!G56^2)/(2*TowerDistanceMatrix!C38*'Map and Results'!G56))-0.5*SQRT((-TowerDistanceMatrix!C38+'Map and Results'!$G$23+'Map and Results'!G56)*(TowerDistanceMatrix!C38+'Map and Results'!$G$23-'Map and Results'!G56)*(TowerDistanceMatrix!C38-'Map and Results'!$G$23+'Map and Results'!G56)*(TowerDistanceMatrix!C38+'Map and Results'!$G$23+'Map and Results'!G56))))</f>
        <v>0</v>
      </c>
      <c r="D39">
        <f ca="1">IF(TowerDistanceMatrix!D38&lt;=ABS('Map and Results'!$G$24-'Map and Results'!G56),MIN('Map and Results'!$H$24,'Map and Results'!H56),IF(TowerDistanceMatrix!D38&gt;=('Map and Results'!G56+'Map and Results'!$G$24),0,'Map and Results'!$G$24^2*ACOS((TowerDistanceMatrix!D38^2+'Map and Results'!$G$24^2-'Map and Results'!G56^2)/(2*TowerDistanceMatrix!D38*'Map and Results'!$G$24))+'Map and Results'!G56^2*ACOS((TowerDistanceMatrix!D38^2-'Map and Results'!$G$24^2+'Map and Results'!G56^2)/(2*TowerDistanceMatrix!D38*'Map and Results'!G56))-0.5*SQRT((-TowerDistanceMatrix!D38+'Map and Results'!$G$24+'Map and Results'!G56)*(TowerDistanceMatrix!D38+'Map and Results'!$G$24-'Map and Results'!G56)*(TowerDistanceMatrix!D38-'Map and Results'!$G$24+'Map and Results'!G56)*(TowerDistanceMatrix!D38+'Map and Results'!$G$24+'Map and Results'!G56))))</f>
        <v>2336.4756604688373</v>
      </c>
      <c r="E39">
        <f ca="1">IF(TowerDistanceMatrix!E38&lt;=ABS('Map and Results'!$G$25-'Map and Results'!G56),MIN('Map and Results'!$H$25,'Map and Results'!H56),IF(TowerDistanceMatrix!E38&gt;=('Map and Results'!G56+'Map and Results'!$G$25),0,'Map and Results'!$G$25^2*ACOS((TowerDistanceMatrix!E38^2+'Map and Results'!$G$25^2-'Map and Results'!G56^2)/(2*TowerDistanceMatrix!E38*'Map and Results'!$G$25))+'Map and Results'!G56^2*ACOS((TowerDistanceMatrix!E38^2-'Map and Results'!$G$25^2+'Map and Results'!G56^2)/(2*TowerDistanceMatrix!E38*'Map and Results'!G56))-0.5*SQRT((-TowerDistanceMatrix!E38+'Map and Results'!$G$25+'Map and Results'!G56)*(TowerDistanceMatrix!E38+'Map and Results'!$G$25-'Map and Results'!G56)*(TowerDistanceMatrix!E38-'Map and Results'!$G$25+'Map and Results'!G56)*(TowerDistanceMatrix!E38+'Map and Results'!$G$25+'Map and Results'!G56))))</f>
        <v>0</v>
      </c>
      <c r="F39">
        <f ca="1">IF(TowerDistanceMatrix!F38&lt;=ABS('Map and Results'!$G$26-'Map and Results'!$G56),MIN('Map and Results'!$H$26,'Map and Results'!$H56),IF(TowerDistanceMatrix!F38&gt;=('Map and Results'!$G56+'Map and Results'!$G$26),0,'Map and Results'!$G$26^2*ACOS((TowerDistanceMatrix!F38^2+'Map and Results'!$G$26^2-'Map and Results'!$G56^2)/(2*TowerDistanceMatrix!F38*'Map and Results'!$G$26))+'Map and Results'!$G56^2*ACOS((TowerDistanceMatrix!F38^2-'Map and Results'!$G$26^2+'Map and Results'!$G56^2)/(2*TowerDistanceMatrix!F38*'Map and Results'!$G56))-0.5*SQRT((-TowerDistanceMatrix!F38+'Map and Results'!$G$26+'Map and Results'!$G56)*(TowerDistanceMatrix!F38+'Map and Results'!$G$26-'Map and Results'!$G56)*(TowerDistanceMatrix!F38-'Map and Results'!$G$26+'Map and Results'!$G56)*(TowerDistanceMatrix!F38+'Map and Results'!$G$26+'Map and Results'!$G56))))</f>
        <v>0</v>
      </c>
      <c r="G39" s="26">
        <f ca="1">IF(TowerDistanceMatrix!G38&lt;=ABS('Map and Results'!$G$27-'Map and Results'!$G56),MIN('Map and Results'!$H$27,'Map and Results'!$H56),IF(TowerDistanceMatrix!G38&gt;=('Map and Results'!$G56+'Map and Results'!$G$27),0,'Map and Results'!$G$27^2*ACOS((TowerDistanceMatrix!G38^2+'Map and Results'!$G$27^2-'Map and Results'!$G56^2)/(2*TowerDistanceMatrix!G38*'Map and Results'!$G$27))+'Map and Results'!$G56^2*ACOS((TowerDistanceMatrix!G38^2-'Map and Results'!$G$27^2+'Map and Results'!$G56^2)/(2*TowerDistanceMatrix!G38*'Map and Results'!$G56))-0.5*SQRT((-TowerDistanceMatrix!G38+'Map and Results'!$G$27+'Map and Results'!$G56)*(TowerDistanceMatrix!G38+'Map and Results'!$G$27-'Map and Results'!$G56)*(TowerDistanceMatrix!G38-'Map and Results'!$G$27+'Map and Results'!$G56)*(TowerDistanceMatrix!G38+'Map and Results'!$G$27+'Map and Results'!$G56))))</f>
        <v>0</v>
      </c>
      <c r="H39" s="26">
        <f ca="1">IF(TowerDistanceMatrix!H38&lt;=ABS('Map and Results'!$G$28-'Map and Results'!$G56),MIN('Map and Results'!$H$28,'Map and Results'!$H56),IF(TowerDistanceMatrix!H38&gt;=('Map and Results'!$G56+'Map and Results'!$G$28),0,'Map and Results'!$G$28^2*ACOS((TowerDistanceMatrix!H38^2+'Map and Results'!$G$28^2-'Map and Results'!$G56^2)/(2*TowerDistanceMatrix!H38*'Map and Results'!$G$28))+'Map and Results'!$G56^2*ACOS((TowerDistanceMatrix!H38^2-'Map and Results'!$G$28^2+'Map and Results'!$G56^2)/(2*TowerDistanceMatrix!H38*'Map and Results'!$G56))-0.5*SQRT((-TowerDistanceMatrix!H38+'Map and Results'!$G$28+'Map and Results'!$G56)*(TowerDistanceMatrix!H38+'Map and Results'!$G$28-'Map and Results'!$G56)*(TowerDistanceMatrix!H38-'Map and Results'!$G$28+'Map and Results'!$G56)*(TowerDistanceMatrix!H38+'Map and Results'!$G$28+'Map and Results'!$G56))))</f>
        <v>0</v>
      </c>
      <c r="I39">
        <f ca="1">IF(TowerDistanceMatrix!I38&lt;=ABS('Map and Results'!$G$29-'Map and Results'!$G56),MIN('Map and Results'!$H$29,'Map and Results'!$H56),IF(TowerDistanceMatrix!I38&gt;=('Map and Results'!$G56+'Map and Results'!$G$29),0,'Map and Results'!$G$29^2*ACOS((TowerDistanceMatrix!I38^2+'Map and Results'!$G$29^2-'Map and Results'!$G56^2)/(2*TowerDistanceMatrix!I38*'Map and Results'!$G$29))+'Map and Results'!$G56^2*ACOS((TowerDistanceMatrix!I38^2-'Map and Results'!$G$29^2+'Map and Results'!$G56^2)/(2*TowerDistanceMatrix!I38*'Map and Results'!$G56))-0.5*SQRT((-TowerDistanceMatrix!I38+'Map and Results'!$G$29+'Map and Results'!$G56)*(TowerDistanceMatrix!I38+'Map and Results'!$G$29-'Map and Results'!$G56)*(TowerDistanceMatrix!I38-'Map and Results'!$G$29+'Map and Results'!$G56)*(TowerDistanceMatrix!I38+'Map and Results'!$G$29+'Map and Results'!$G56))))</f>
        <v>0</v>
      </c>
      <c r="J39">
        <f ca="1">IF(TowerDistanceMatrix!J38&lt;=ABS('Map and Results'!$G$30-'Map and Results'!$G56),MIN('Map and Results'!$H$30,'Map and Results'!$H56),IF(TowerDistanceMatrix!J38&gt;=('Map and Results'!$G56+'Map and Results'!$G$30),0,'Map and Results'!$G$30^2*ACOS((TowerDistanceMatrix!J38^2+'Map and Results'!$G$30^2-'Map and Results'!$G56^2)/(2*TowerDistanceMatrix!J38*'Map and Results'!$G$30))+'Map and Results'!$G56^2*ACOS((TowerDistanceMatrix!J38^2-'Map and Results'!$G$30^2+'Map and Results'!$G56^2)/(2*TowerDistanceMatrix!J38*'Map and Results'!$G56))-0.5*SQRT((-TowerDistanceMatrix!J38+'Map and Results'!$G$30+'Map and Results'!$G56)*(TowerDistanceMatrix!J38+'Map and Results'!$G$30-'Map and Results'!$G56)*(TowerDistanceMatrix!J38-'Map and Results'!$G$30+'Map and Results'!$G56)*(TowerDistanceMatrix!J38+'Map and Results'!$G$30+'Map and Results'!$G56))))</f>
        <v>0</v>
      </c>
      <c r="K39" s="26">
        <f ca="1">IF(TowerDistanceMatrix!K38&lt;=ABS('Map and Results'!$G$31-'Map and Results'!$G56),MIN('Map and Results'!$H$31,'Map and Results'!$H56),IF(TowerDistanceMatrix!K38&gt;=('Map and Results'!$G56+'Map and Results'!$G$31),0,'Map and Results'!$G$31^2*ACOS((TowerDistanceMatrix!K38^2+'Map and Results'!$G$31^2-'Map and Results'!$G56^2)/(2*TowerDistanceMatrix!K38*'Map and Results'!$G$31))+'Map and Results'!$G56^2*ACOS((TowerDistanceMatrix!K38^2-'Map and Results'!$G$31^2+'Map and Results'!$G56^2)/(2*TowerDistanceMatrix!K38*'Map and Results'!$G56))-0.5*SQRT((-TowerDistanceMatrix!K38+'Map and Results'!$G$31+'Map and Results'!$G56)*(TowerDistanceMatrix!K38+'Map and Results'!$G$31-'Map and Results'!$G56)*(TowerDistanceMatrix!K38-'Map and Results'!$G$31+'Map and Results'!$G56)*(TowerDistanceMatrix!K38+'Map and Results'!$G$31+'Map and Results'!$G56))))</f>
        <v>0</v>
      </c>
      <c r="L39" s="26">
        <f ca="1">IF(TowerDistanceMatrix!L38&lt;=ABS('Map and Results'!$G$32-'Map and Results'!$G56),MIN('Map and Results'!$H$32,'Map and Results'!$H56),IF(TowerDistanceMatrix!L38&gt;=('Map and Results'!$G56+'Map and Results'!$G$32),0,'Map and Results'!$G$32^2*ACOS((TowerDistanceMatrix!L38^2+'Map and Results'!$G$32^2-'Map and Results'!$G56^2)/(2*TowerDistanceMatrix!L38*'Map and Results'!$G$32))+'Map and Results'!$G56^2*ACOS((TowerDistanceMatrix!L38^2-'Map and Results'!$G$32^2+'Map and Results'!$G56^2)/(2*TowerDistanceMatrix!L38*'Map and Results'!$G56))-0.5*SQRT((-TowerDistanceMatrix!L38+'Map and Results'!$G$32+'Map and Results'!$G56)*(TowerDistanceMatrix!L38+'Map and Results'!$G$32-'Map and Results'!$G56)*(TowerDistanceMatrix!L38-'Map and Results'!$G$32+'Map and Results'!$G56)*(TowerDistanceMatrix!L38+'Map and Results'!$G$32+'Map and Results'!$G56))))</f>
        <v>407.77796340237705</v>
      </c>
      <c r="M39" s="26">
        <f ca="1">IF(TowerDistanceMatrix!M38&lt;=ABS('Map and Results'!$G$33-'Map and Results'!$G56),MIN('Map and Results'!$H$33,'Map and Results'!$H56),IF(TowerDistanceMatrix!M38&gt;=('Map and Results'!$G56+'Map and Results'!$G$33),0,'Map and Results'!$G$33^2*ACOS((TowerDistanceMatrix!M38^2+'Map and Results'!$G$33^2-'Map and Results'!$G56^2)/(2*TowerDistanceMatrix!M38*'Map and Results'!$G$33))+'Map and Results'!$G56^2*ACOS((TowerDistanceMatrix!M38^2-'Map and Results'!$G$33^2+'Map and Results'!$G56^2)/(2*TowerDistanceMatrix!M38*'Map and Results'!$G56))-0.5*SQRT((-TowerDistanceMatrix!M38+'Map and Results'!$G$33+'Map and Results'!$G56)*(TowerDistanceMatrix!M38+'Map and Results'!$G$33-'Map and Results'!$G56)*(TowerDistanceMatrix!M38-'Map and Results'!$G$33+'Map and Results'!$G56)*(TowerDistanceMatrix!M38+'Map and Results'!$G$33+'Map and Results'!$G56))))</f>
        <v>0</v>
      </c>
      <c r="N39" s="26">
        <f ca="1">IF(TowerDistanceMatrix!N38&lt;=ABS('Map and Results'!$G$34-'Map and Results'!$G56),MIN('Map and Results'!$H$34,'Map and Results'!$H56),IF(TowerDistanceMatrix!N38&gt;=('Map and Results'!$G56+'Map and Results'!$G$34),0,'Map and Results'!$G$34^2*ACOS((TowerDistanceMatrix!N38^2+'Map and Results'!$G$34^2-'Map and Results'!$G56^2)/(2*TowerDistanceMatrix!N38*'Map and Results'!$G$34))+'Map and Results'!$G56^2*ACOS((TowerDistanceMatrix!N38^2-'Map and Results'!$G$34^2+'Map and Results'!$G56^2)/(2*TowerDistanceMatrix!N38*'Map and Results'!$G56))-0.5*SQRT((-TowerDistanceMatrix!N38+'Map and Results'!$G$34+'Map and Results'!$G56)*(TowerDistanceMatrix!N38+'Map and Results'!$G$34-'Map and Results'!$G56)*(TowerDistanceMatrix!N38-'Map and Results'!$G$34+'Map and Results'!$G56)*(TowerDistanceMatrix!N38+'Map and Results'!$G$34+'Map and Results'!$G56))))</f>
        <v>0</v>
      </c>
      <c r="O39" s="26">
        <f ca="1">IF(TowerDistanceMatrix!O38&lt;=ABS('Map and Results'!$G$35-'Map and Results'!$G56),MIN('Map and Results'!$H$35,'Map and Results'!$H56),IF(TowerDistanceMatrix!O38&gt;=('Map and Results'!$G56+'Map and Results'!$G$35),0,'Map and Results'!$G$35^2*ACOS((TowerDistanceMatrix!O38^2+'Map and Results'!$G$35^2-'Map and Results'!$G56^2)/(2*TowerDistanceMatrix!O38*'Map and Results'!$G$35))+'Map and Results'!$G56^2*ACOS((TowerDistanceMatrix!O38^2-'Map and Results'!$G$35^2+'Map and Results'!$G56^2)/(2*TowerDistanceMatrix!O38*'Map and Results'!$G56))-0.5*SQRT((-TowerDistanceMatrix!O38+'Map and Results'!$G$35+'Map and Results'!$G56)*(TowerDistanceMatrix!O38+'Map and Results'!$G$35-'Map and Results'!$G56)*(TowerDistanceMatrix!O38-'Map and Results'!$G$35+'Map and Results'!$G56)*(TowerDistanceMatrix!O38+'Map and Results'!$G$35+'Map and Results'!$G56))))</f>
        <v>0</v>
      </c>
      <c r="P39" s="26">
        <f ca="1">IF(TowerDistanceMatrix!P38&lt;=ABS('Map and Results'!$G$36-'Map and Results'!$G56),MIN('Map and Results'!$H$36,'Map and Results'!$H56),IF(TowerDistanceMatrix!P38&gt;=('Map and Results'!$G56+'Map and Results'!$G$36),0,'Map and Results'!$G$36^2*ACOS((TowerDistanceMatrix!P38^2+'Map and Results'!$G$36^2-'Map and Results'!$G56^2)/(2*TowerDistanceMatrix!P38*'Map and Results'!$G$36))+'Map and Results'!$G56^2*ACOS((TowerDistanceMatrix!P38^2-'Map and Results'!$G$36^2+'Map and Results'!$G56^2)/(2*TowerDistanceMatrix!P38*'Map and Results'!$G56))-0.5*SQRT((-TowerDistanceMatrix!P38+'Map and Results'!$G$36+'Map and Results'!$G56)*(TowerDistanceMatrix!P38+'Map and Results'!$G$36-'Map and Results'!$G56)*(TowerDistanceMatrix!P38-'Map and Results'!$G$36+'Map and Results'!$G56)*(TowerDistanceMatrix!P38+'Map and Results'!$G$36+'Map and Results'!$G56))))</f>
        <v>0</v>
      </c>
      <c r="Q39" s="26">
        <f ca="1">IF(TowerDistanceMatrix!Q38&lt;=ABS('Map and Results'!$G$37-'Map and Results'!$G56),MIN('Map and Results'!$H$37,'Map and Results'!$H56),IF(TowerDistanceMatrix!Q38&gt;=('Map and Results'!$G56+'Map and Results'!$G$37),0,'Map and Results'!$G$37^2*ACOS((TowerDistanceMatrix!Q38^2+'Map and Results'!$G$37^2-'Map and Results'!$G56^2)/(2*TowerDistanceMatrix!Q38*'Map and Results'!$G$37))+'Map and Results'!$G56^2*ACOS((TowerDistanceMatrix!Q38^2-'Map and Results'!$G$37^2+'Map and Results'!$G56^2)/(2*TowerDistanceMatrix!Q38*'Map and Results'!$G56))-0.5*SQRT((-TowerDistanceMatrix!Q38+'Map and Results'!$G$37+'Map and Results'!$G56)*(TowerDistanceMatrix!Q38+'Map and Results'!$G$37-'Map and Results'!$G56)*(TowerDistanceMatrix!Q38-'Map and Results'!$G$37+'Map and Results'!$G56)*(TowerDistanceMatrix!Q38+'Map and Results'!$G$37+'Map and Results'!$G56))))</f>
        <v>0</v>
      </c>
      <c r="R39" s="26">
        <f ca="1">IF(TowerDistanceMatrix!R38&lt;=ABS('Map and Results'!$G$38-'Map and Results'!$G56),MIN('Map and Results'!$H$38,'Map and Results'!$H56),IF(TowerDistanceMatrix!R38&gt;=('Map and Results'!$G56+'Map and Results'!$G$38),0,'Map and Results'!$G$38^2*ACOS((TowerDistanceMatrix!R38^2+'Map and Results'!$G$38^2-'Map and Results'!$G56^2)/(2*TowerDistanceMatrix!R38*'Map and Results'!$G$38))+'Map and Results'!$G56^2*ACOS((TowerDistanceMatrix!R38^2-'Map and Results'!$G$38^2+'Map and Results'!$G56^2)/(2*TowerDistanceMatrix!R38*'Map and Results'!$G56))-0.5*SQRT((-TowerDistanceMatrix!R38+'Map and Results'!$G$38+'Map and Results'!$G56)*(TowerDistanceMatrix!R38+'Map and Results'!$G$38-'Map and Results'!$G56)*(TowerDistanceMatrix!R38-'Map and Results'!$G$38+'Map and Results'!$G56)*(TowerDistanceMatrix!R38+'Map and Results'!$G$38+'Map and Results'!$G56))))</f>
        <v>0</v>
      </c>
      <c r="S39" s="26">
        <f ca="1">IF(TowerDistanceMatrix!S38&lt;=ABS('Map and Results'!$G$39-'Map and Results'!$G56),MIN('Map and Results'!$H$39,'Map and Results'!$H56),IF(TowerDistanceMatrix!S38&gt;=('Map and Results'!$G56+'Map and Results'!$G$39),0,'Map and Results'!$G$39^2*ACOS((TowerDistanceMatrix!S38^2+'Map and Results'!$G$39^2-'Map and Results'!$G56^2)/(2*TowerDistanceMatrix!S38*'Map and Results'!$G$39))+'Map and Results'!$G56^2*ACOS((TowerDistanceMatrix!S38^2-'Map and Results'!$G$39^2+'Map and Results'!$G56^2)/(2*TowerDistanceMatrix!S38*'Map and Results'!$G56))-0.5*SQRT((-TowerDistanceMatrix!S38+'Map and Results'!$G$39+'Map and Results'!$G56)*(TowerDistanceMatrix!S38+'Map and Results'!$G$39-'Map and Results'!$G56)*(TowerDistanceMatrix!S38-'Map and Results'!$G$39+'Map and Results'!$G56)*(TowerDistanceMatrix!S38+'Map and Results'!$G$39+'Map and Results'!$G56))))</f>
        <v>0</v>
      </c>
      <c r="T39" s="26">
        <f ca="1">IF(TowerDistanceMatrix!T38&lt;=ABS('Map and Results'!$G$40-'Map and Results'!$G56),MIN('Map and Results'!$H$40,'Map and Results'!$H56),IF(TowerDistanceMatrix!T38&gt;=('Map and Results'!$G56+'Map and Results'!$G$40),0,'Map and Results'!$G$40^2*ACOS((TowerDistanceMatrix!T38^2+'Map and Results'!$G$40^2-'Map and Results'!$G56^2)/(2*TowerDistanceMatrix!T38*'Map and Results'!$G$40))+'Map and Results'!$G56^2*ACOS((TowerDistanceMatrix!T38^2-'Map and Results'!$G$40^2+'Map and Results'!$G56^2)/(2*TowerDistanceMatrix!T38*'Map and Results'!$G56))-0.5*SQRT((-TowerDistanceMatrix!T38+'Map and Results'!$G$40+'Map and Results'!$G56)*(TowerDistanceMatrix!T38+'Map and Results'!$G$40-'Map and Results'!$G56)*(TowerDistanceMatrix!T38-'Map and Results'!$G$40+'Map and Results'!$G56)*(TowerDistanceMatrix!T38+'Map and Results'!$G$40+'Map and Results'!$G56))))</f>
        <v>654.13877810791905</v>
      </c>
      <c r="U39" s="26">
        <f ca="1">IF(TowerDistanceMatrix!U38&lt;=ABS('Map and Results'!$G$41-'Map and Results'!$G56),MIN('Map and Results'!$H$41,'Map and Results'!$H56),IF(TowerDistanceMatrix!U38&gt;=('Map and Results'!$G56+'Map and Results'!$G$41),0,'Map and Results'!$G$41^2*ACOS((TowerDistanceMatrix!U38^2+'Map and Results'!$G$41^2-'Map and Results'!$G56^2)/(2*TowerDistanceMatrix!U38*'Map and Results'!$G$41))+'Map and Results'!$G56^2*ACOS((TowerDistanceMatrix!U38^2-'Map and Results'!$G$41^2+'Map and Results'!$G56^2)/(2*TowerDistanceMatrix!U38*'Map and Results'!$G56))-0.5*SQRT((-TowerDistanceMatrix!U38+'Map and Results'!$G$41+'Map and Results'!$G56)*(TowerDistanceMatrix!U38+'Map and Results'!$G$41-'Map and Results'!$G56)*(TowerDistanceMatrix!U38-'Map and Results'!$G$41+'Map and Results'!$G56)*(TowerDistanceMatrix!U38+'Map and Results'!$G$41+'Map and Results'!$G56))))</f>
        <v>0</v>
      </c>
      <c r="V39" s="26">
        <f ca="1">IF(TowerDistanceMatrix!V38&lt;=ABS('Map and Results'!$G$42-'Map and Results'!$G56),MIN('Map and Results'!$H$42,'Map and Results'!$H56),IF(TowerDistanceMatrix!V38&gt;=('Map and Results'!$G56+'Map and Results'!$G$42),0,'Map and Results'!$G$42^2*ACOS((TowerDistanceMatrix!V38^2+'Map and Results'!$G$42^2-'Map and Results'!$G56^2)/(2*TowerDistanceMatrix!V38*'Map and Results'!$G$42))+'Map and Results'!$G56^2*ACOS((TowerDistanceMatrix!V38^2-'Map and Results'!$G$42^2+'Map and Results'!$G56^2)/(2*TowerDistanceMatrix!V38*'Map and Results'!$G56))-0.5*SQRT((-TowerDistanceMatrix!V38+'Map and Results'!$G$42+'Map and Results'!$G56)*(TowerDistanceMatrix!V38+'Map and Results'!$G$42-'Map and Results'!$G56)*(TowerDistanceMatrix!V38-'Map and Results'!$G$42+'Map and Results'!$G56)*(TowerDistanceMatrix!V38+'Map and Results'!$G$42+'Map and Results'!$G56))))</f>
        <v>607.4171038789442</v>
      </c>
      <c r="W39" s="26">
        <f ca="1">IF(TowerDistanceMatrix!W38&lt;=ABS('Map and Results'!$G$43-'Map and Results'!$G56),MIN('Map and Results'!$H$43,'Map and Results'!$H56),IF(TowerDistanceMatrix!W38&gt;=('Map and Results'!$G56+'Map and Results'!$G$43),0,'Map and Results'!$G$43^2*ACOS((TowerDistanceMatrix!W38^2+'Map and Results'!$G$43^2-'Map and Results'!$G56^2)/(2*TowerDistanceMatrix!W38*'Map and Results'!$G$43))+'Map and Results'!$G56^2*ACOS((TowerDistanceMatrix!W38^2-'Map and Results'!$G$43^2+'Map and Results'!$G56^2)/(2*TowerDistanceMatrix!W38*'Map and Results'!$G56))-0.5*SQRT((-TowerDistanceMatrix!W38+'Map and Results'!$G$43+'Map and Results'!$G56)*(TowerDistanceMatrix!W38+'Map and Results'!$G$43-'Map and Results'!$G56)*(TowerDistanceMatrix!W38-'Map and Results'!$G$43+'Map and Results'!$G56)*(TowerDistanceMatrix!W38+'Map and Results'!$G$43+'Map and Results'!$G56))))</f>
        <v>0</v>
      </c>
      <c r="X39" s="26">
        <f ca="1">IF(TowerDistanceMatrix!X38&lt;=ABS('Map and Results'!$G$44-'Map and Results'!$G56),MIN('Map and Results'!$H$44,'Map and Results'!$H56),IF(TowerDistanceMatrix!X38&gt;=('Map and Results'!$G56+'Map and Results'!$G$44),0,'Map and Results'!$G$44^2*ACOS((TowerDistanceMatrix!X38^2+'Map and Results'!$G$44^2-'Map and Results'!$G56^2)/(2*TowerDistanceMatrix!X38*'Map and Results'!$G$44))+'Map and Results'!$G56^2*ACOS((TowerDistanceMatrix!X38^2-'Map and Results'!$G$44^2+'Map and Results'!$G56^2)/(2*TowerDistanceMatrix!X38*'Map and Results'!$G56))-0.5*SQRT((-TowerDistanceMatrix!X38+'Map and Results'!$G$44+'Map and Results'!$G56)*(TowerDistanceMatrix!X38+'Map and Results'!$G$44-'Map and Results'!$G56)*(TowerDistanceMatrix!X38-'Map and Results'!$G$44+'Map and Results'!$G56)*(TowerDistanceMatrix!X38+'Map and Results'!$G$44+'Map and Results'!$G56))))</f>
        <v>0</v>
      </c>
      <c r="Y39" s="26">
        <f ca="1">IF(TowerDistanceMatrix!Y38&lt;=ABS('Map and Results'!$G$45-'Map and Results'!$G56),MIN('Map and Results'!$H$45,'Map and Results'!$H56),IF(TowerDistanceMatrix!Y38&gt;=('Map and Results'!$G56+'Map and Results'!$G$45),0,'Map and Results'!$G$45^2*ACOS((TowerDistanceMatrix!Y38^2+'Map and Results'!$G$45^2-'Map and Results'!$G56^2)/(2*TowerDistanceMatrix!Y38*'Map and Results'!$G$45))+'Map and Results'!$G56^2*ACOS((TowerDistanceMatrix!Y38^2-'Map and Results'!$G$45^2+'Map and Results'!$G56^2)/(2*TowerDistanceMatrix!Y38*'Map and Results'!$G56))-0.5*SQRT((-TowerDistanceMatrix!Y38+'Map and Results'!$G$45+'Map and Results'!$G56)*(TowerDistanceMatrix!Y38+'Map and Results'!$G$45-'Map and Results'!$G56)*(TowerDistanceMatrix!Y38-'Map and Results'!$G$45+'Map and Results'!$G56)*(TowerDistanceMatrix!Y38+'Map and Results'!$G$45+'Map and Results'!$G56))))</f>
        <v>298.94132994971585</v>
      </c>
      <c r="Z39" s="26">
        <f ca="1">IF(TowerDistanceMatrix!Z38&lt;=ABS('Map and Results'!$G$46-'Map and Results'!$G56),MIN('Map and Results'!$H$46,'Map and Results'!$H56),IF(TowerDistanceMatrix!Z38&gt;=('Map and Results'!$G56+'Map and Results'!$G$46),0,'Map and Results'!$G$46^2*ACOS((TowerDistanceMatrix!Z38^2+'Map and Results'!$G$46^2-'Map and Results'!$G56^2)/(2*TowerDistanceMatrix!Z38*'Map and Results'!$G$46))+'Map and Results'!$G56^2*ACOS((TowerDistanceMatrix!Z38^2-'Map and Results'!$G$46^2+'Map and Results'!$G56^2)/(2*TowerDistanceMatrix!Z38*'Map and Results'!$G56))-0.5*SQRT((-TowerDistanceMatrix!Z38+'Map and Results'!$G$46+'Map and Results'!$G56)*(TowerDistanceMatrix!Z38+'Map and Results'!$G$46-'Map and Results'!$G56)*(TowerDistanceMatrix!Z38-'Map and Results'!$G$46+'Map and Results'!$G56)*(TowerDistanceMatrix!Z38+'Map and Results'!$G$46+'Map and Results'!$G56))))</f>
        <v>0</v>
      </c>
      <c r="AA39" s="26">
        <f ca="1">IF(TowerDistanceMatrix!AA38&lt;=ABS('Map and Results'!$G$47-'Map and Results'!$G56),MIN('Map and Results'!$H$47,'Map and Results'!$H56),IF(TowerDistanceMatrix!AA38&gt;=('Map and Results'!$G56+'Map and Results'!$G$47),0,'Map and Results'!$G$47^2*ACOS((TowerDistanceMatrix!AA38^2+'Map and Results'!$G$47^2-'Map and Results'!$G56^2)/(2*TowerDistanceMatrix!AA38*'Map and Results'!$G$47))+'Map and Results'!$G56^2*ACOS((TowerDistanceMatrix!AA38^2-'Map and Results'!$G$47^2+'Map and Results'!$G56^2)/(2*TowerDistanceMatrix!AA38*'Map and Results'!$G56))-0.5*SQRT((-TowerDistanceMatrix!AA38+'Map and Results'!$G$47+'Map and Results'!$G56)*(TowerDistanceMatrix!AA38+'Map and Results'!$G$47-'Map and Results'!$G56)*(TowerDistanceMatrix!AA38-'Map and Results'!$G$47+'Map and Results'!$G56)*(TowerDistanceMatrix!AA38+'Map and Results'!$G$47+'Map and Results'!$G56))))</f>
        <v>0</v>
      </c>
      <c r="AB39" s="26">
        <f ca="1">IF(TowerDistanceMatrix!AB38&lt;=ABS('Map and Results'!$G$48-'Map and Results'!$G56),MIN('Map and Results'!$H$48,'Map and Results'!$H56),IF(TowerDistanceMatrix!AB38&gt;=('Map and Results'!$G56+'Map and Results'!$G$48),0,'Map and Results'!$G$48^2*ACOS((TowerDistanceMatrix!AB38^2+'Map and Results'!$G$48^2-'Map and Results'!$G56^2)/(2*TowerDistanceMatrix!AB38*'Map and Results'!$G$48))+'Map and Results'!$G56^2*ACOS((TowerDistanceMatrix!AB38^2-'Map and Results'!$G$48^2+'Map and Results'!$G56^2)/(2*TowerDistanceMatrix!AB38*'Map and Results'!$G56))-0.5*SQRT((-TowerDistanceMatrix!AB38+'Map and Results'!$G$48+'Map and Results'!$G56)*(TowerDistanceMatrix!AB38+'Map and Results'!$G$48-'Map and Results'!$G56)*(TowerDistanceMatrix!AB38-'Map and Results'!$G$48+'Map and Results'!$G56)*(TowerDistanceMatrix!AB38+'Map and Results'!$G$48+'Map and Results'!$G56))))</f>
        <v>0</v>
      </c>
      <c r="AC39" s="26">
        <f ca="1">IF(TowerDistanceMatrix!AC38&lt;=ABS('Map and Results'!$G$49-'Map and Results'!$G56),MIN('Map and Results'!$H$49,'Map and Results'!$H56),IF(TowerDistanceMatrix!AC38&gt;=('Map and Results'!$G56+'Map and Results'!$G$49),0,'Map and Results'!$G$49^2*ACOS((TowerDistanceMatrix!AC38^2+'Map and Results'!$G$49^2-'Map and Results'!$G56^2)/(2*TowerDistanceMatrix!AC38*'Map and Results'!$G$49))+'Map and Results'!$G56^2*ACOS((TowerDistanceMatrix!AC38^2-'Map and Results'!$G$49^2+'Map and Results'!$G56^2)/(2*TowerDistanceMatrix!AC38*'Map and Results'!$G56))-0.5*SQRT((-TowerDistanceMatrix!AC38+'Map and Results'!$G$49+'Map and Results'!$G56)*(TowerDistanceMatrix!AC38+'Map and Results'!$G$49-'Map and Results'!$G56)*(TowerDistanceMatrix!AC38-'Map and Results'!$G$49+'Map and Results'!$G56)*(TowerDistanceMatrix!AC38+'Map and Results'!$G$49+'Map and Results'!$G56))))</f>
        <v>0</v>
      </c>
      <c r="AD39" s="26">
        <f ca="1">IF(TowerDistanceMatrix!AD38&lt;=ABS('Map and Results'!$G$50-'Map and Results'!$G56),MIN('Map and Results'!$H$50,'Map and Results'!$H56),IF(TowerDistanceMatrix!AD38&gt;=('Map and Results'!$G56+'Map and Results'!$G$50),0,'Map and Results'!$G$50^2*ACOS((TowerDistanceMatrix!AD38^2+'Map and Results'!$G$50^2-'Map and Results'!$G56^2)/(2*TowerDistanceMatrix!AD38*'Map and Results'!$G$50))+'Map and Results'!$G56^2*ACOS((TowerDistanceMatrix!AD38^2-'Map and Results'!$G$50^2+'Map and Results'!$G56^2)/(2*TowerDistanceMatrix!AD38*'Map and Results'!$G56))-0.5*SQRT((-TowerDistanceMatrix!AD38+'Map and Results'!$G$50+'Map and Results'!$G56)*(TowerDistanceMatrix!AD38+'Map and Results'!$G$50-'Map and Results'!$G56)*(TowerDistanceMatrix!AD38-'Map and Results'!$G$50+'Map and Results'!$G56)*(TowerDistanceMatrix!AD38+'Map and Results'!$G$50+'Map and Results'!$G56))))</f>
        <v>0</v>
      </c>
      <c r="AE39" s="26">
        <f ca="1">IF(TowerDistanceMatrix!AE38&lt;=ABS('Map and Results'!$G$51-'Map and Results'!$G56),MIN('Map and Results'!$H$51,'Map and Results'!$H56),IF(TowerDistanceMatrix!AE38&gt;=('Map and Results'!$G56+'Map and Results'!$G$51),0,'Map and Results'!$G$51^2*ACOS((TowerDistanceMatrix!AE38^2+'Map and Results'!$G$51^2-'Map and Results'!$G56^2)/(2*TowerDistanceMatrix!AE38*'Map and Results'!$G$51))+'Map and Results'!$G56^2*ACOS((TowerDistanceMatrix!AE38^2-'Map and Results'!$G$51^2+'Map and Results'!$G56^2)/(2*TowerDistanceMatrix!AE38*'Map and Results'!$G56))-0.5*SQRT((-TowerDistanceMatrix!AE38+'Map and Results'!$G$51+'Map and Results'!$G56)*(TowerDistanceMatrix!AE38+'Map and Results'!$G$51-'Map and Results'!$G56)*(TowerDistanceMatrix!AE38-'Map and Results'!$G$51+'Map and Results'!$G56)*(TowerDistanceMatrix!AE38+'Map and Results'!$G$51+'Map and Results'!$G56))))</f>
        <v>0</v>
      </c>
      <c r="AF39" s="26">
        <f ca="1">IF(TowerDistanceMatrix!AF38&lt;=ABS('Map and Results'!$G$52-'Map and Results'!$G56),MIN('Map and Results'!$H$52,'Map and Results'!$H56),IF(TowerDistanceMatrix!AF38&gt;=('Map and Results'!$G56+'Map and Results'!$G$52),0,'Map and Results'!$G$52^2*ACOS((TowerDistanceMatrix!AF38^2+'Map and Results'!$G$52^2-'Map and Results'!$G56^2)/(2*TowerDistanceMatrix!AF38*'Map and Results'!$G$52))+'Map and Results'!$G56^2*ACOS((TowerDistanceMatrix!AF38^2-'Map and Results'!$G$52^2+'Map and Results'!$G56^2)/(2*TowerDistanceMatrix!AF38*'Map and Results'!$G56))-0.5*SQRT((-TowerDistanceMatrix!AF38+'Map and Results'!$G$52+'Map and Results'!$G56)*(TowerDistanceMatrix!AF38+'Map and Results'!$G$52-'Map and Results'!$G56)*(TowerDistanceMatrix!AF38-'Map and Results'!$G$52+'Map and Results'!$G56)*(TowerDistanceMatrix!AF38+'Map and Results'!$G$52+'Map and Results'!$G56))))</f>
        <v>0</v>
      </c>
      <c r="AG39" s="26">
        <f ca="1">IF(TowerDistanceMatrix!AG38&lt;=ABS('Map and Results'!$G$53-'Map and Results'!$G56),MIN('Map and Results'!$H$53,'Map and Results'!$H56),IF(TowerDistanceMatrix!AG38&gt;=('Map and Results'!$G56+'Map and Results'!$G$53),0,'Map and Results'!$G$53^2*ACOS((TowerDistanceMatrix!AG38^2+'Map and Results'!$G$53^2-'Map and Results'!$G56^2)/(2*TowerDistanceMatrix!AG38*'Map and Results'!$G$53))+'Map and Results'!$G56^2*ACOS((TowerDistanceMatrix!AG38^2-'Map and Results'!$G$53^2+'Map and Results'!$G56^2)/(2*TowerDistanceMatrix!AG38*'Map and Results'!$G56))-0.5*SQRT((-TowerDistanceMatrix!AG38+'Map and Results'!$G$53+'Map and Results'!$G56)*(TowerDistanceMatrix!AG38+'Map and Results'!$G$53-'Map and Results'!$G56)*(TowerDistanceMatrix!AG38-'Map and Results'!$G$53+'Map and Results'!$G56)*(TowerDistanceMatrix!AG38+'Map and Results'!$G$53+'Map and Results'!$G56))))</f>
        <v>0</v>
      </c>
      <c r="AH39" s="26">
        <f ca="1">IF(TowerDistanceMatrix!AH38&lt;=ABS('Map and Results'!$G$54-'Map and Results'!$G56),MIN('Map and Results'!$H$54,'Map and Results'!$H56),IF(TowerDistanceMatrix!AH38&gt;=('Map and Results'!$G56+'Map and Results'!$G$54),0,'Map and Results'!$G$54^2*ACOS((TowerDistanceMatrix!AH38^2+'Map and Results'!$G$54^2-'Map and Results'!$G56^2)/(2*TowerDistanceMatrix!AH38*'Map and Results'!$G$54))+'Map and Results'!$G56^2*ACOS((TowerDistanceMatrix!AH38^2-'Map and Results'!$G$54^2+'Map and Results'!$G56^2)/(2*TowerDistanceMatrix!AH38*'Map and Results'!$G56))-0.5*SQRT((-TowerDistanceMatrix!AH38+'Map and Results'!$G$54+'Map and Results'!$G56)*(TowerDistanceMatrix!AH38+'Map and Results'!$G$54-'Map and Results'!$G56)*(TowerDistanceMatrix!AH38-'Map and Results'!$G$54+'Map and Results'!$G56)*(TowerDistanceMatrix!AH38+'Map and Results'!$G$54+'Map and Results'!$G56))))</f>
        <v>0</v>
      </c>
      <c r="AI39" s="26">
        <f ca="1">IF(TowerDistanceMatrix!AI38&lt;=ABS('Map and Results'!$G$55-'Map and Results'!$G56),MIN('Map and Results'!$H$55,'Map and Results'!$H56),IF(TowerDistanceMatrix!AI38&gt;=('Map and Results'!$G56+'Map and Results'!$G$55),0,'Map and Results'!$G$55^2*ACOS((TowerDistanceMatrix!AI38^2+'Map and Results'!$G$55^2-'Map and Results'!$G56^2)/(2*TowerDistanceMatrix!AI38*'Map and Results'!$G$55))+'Map and Results'!$G56^2*ACOS((TowerDistanceMatrix!AI38^2-'Map and Results'!$G$55^2+'Map and Results'!$G56^2)/(2*TowerDistanceMatrix!AI38*'Map and Results'!$G56))-0.5*SQRT((-TowerDistanceMatrix!AI38+'Map and Results'!$G$55+'Map and Results'!$G56)*(TowerDistanceMatrix!AI38+'Map and Results'!$G$55-'Map and Results'!$G56)*(TowerDistanceMatrix!AI38-'Map and Results'!$G$55+'Map and Results'!$G56)*(TowerDistanceMatrix!AI38+'Map and Results'!$G$55+'Map and Results'!$G56))))</f>
        <v>0</v>
      </c>
      <c r="AJ39" s="26">
        <f ca="1">IF(TowerDistanceMatrix!AJ38&lt;=ABS('Map and Results'!$G$56-'Map and Results'!$G56),MIN('Map and Results'!$H$56,'Map and Results'!$H56),IF(TowerDistanceMatrix!AJ38&gt;=('Map and Results'!$G56+'Map and Results'!$G$56),0,'Map and Results'!$G$56^2*ACOS((TowerDistanceMatrix!AJ38^2+'Map and Results'!$G$56^2-'Map and Results'!$G56^2)/(2*TowerDistanceMatrix!AJ38*'Map and Results'!$G$56))+'Map and Results'!$G56^2*ACOS((TowerDistanceMatrix!AJ38^2-'Map and Results'!$G$56^2+'Map and Results'!$G56^2)/(2*TowerDistanceMatrix!AJ38*'Map and Results'!$G56))-0.5*SQRT((-TowerDistanceMatrix!AJ38+'Map and Results'!$G$56+'Map and Results'!$G56)*(TowerDistanceMatrix!AJ38+'Map and Results'!$G$56-'Map and Results'!$G56)*(TowerDistanceMatrix!AJ38-'Map and Results'!$G$56+'Map and Results'!$G56)*(TowerDistanceMatrix!AJ38+'Map and Results'!$G$56+'Map and Results'!$G56))))</f>
        <v>0</v>
      </c>
      <c r="AK39" s="26">
        <f ca="1">IF(TowerDistanceMatrix!AK38&lt;=ABS('Map and Results'!$G$57-'Map and Results'!$G56),MIN('Map and Results'!$H$57,'Map and Results'!$H56),IF(TowerDistanceMatrix!AK38&gt;=('Map and Results'!$G56+'Map and Results'!$G$57),0,'Map and Results'!$G$57^2*ACOS((TowerDistanceMatrix!AK38^2+'Map and Results'!$G$57^2-'Map and Results'!$G56^2)/(2*TowerDistanceMatrix!AK38*'Map and Results'!$G$57))+'Map and Results'!$G56^2*ACOS((TowerDistanceMatrix!AK38^2-'Map and Results'!$G$57^2+'Map and Results'!$G56^2)/(2*TowerDistanceMatrix!AK38*'Map and Results'!$G56))-0.5*SQRT((-TowerDistanceMatrix!AK38+'Map and Results'!$G$57+'Map and Results'!$G56)*(TowerDistanceMatrix!AK38+'Map and Results'!$G$57-'Map and Results'!$G56)*(TowerDistanceMatrix!AK38-'Map and Results'!$G$57+'Map and Results'!$G56)*(TowerDistanceMatrix!AK38+'Map and Results'!$G$57+'Map and Results'!$G56))))</f>
        <v>0</v>
      </c>
      <c r="AL39" s="26">
        <f ca="1">IF(TowerDistanceMatrix!AL38&lt;=ABS('Map and Results'!$G$58-'Map and Results'!$G56),MIN('Map and Results'!$H$58,'Map and Results'!$H56),IF(TowerDistanceMatrix!AL38&gt;=('Map and Results'!$G56+'Map and Results'!$G$58),0,'Map and Results'!$G$58^2*ACOS((TowerDistanceMatrix!AL38^2+'Map and Results'!$G$58^2-'Map and Results'!$G56^2)/(2*TowerDistanceMatrix!AL38*'Map and Results'!$G$58))+'Map and Results'!$G56^2*ACOS((TowerDistanceMatrix!AL38^2-'Map and Results'!$G$58^2+'Map and Results'!$G56^2)/(2*TowerDistanceMatrix!AL38*'Map and Results'!$G56))-0.5*SQRT((-TowerDistanceMatrix!AL38+'Map and Results'!$G$58+'Map and Results'!$G56)*(TowerDistanceMatrix!AL38+'Map and Results'!$G$58-'Map and Results'!$G56)*(TowerDistanceMatrix!AL38-'Map and Results'!$G$58+'Map and Results'!$G56)*(TowerDistanceMatrix!AL38+'Map and Results'!$G$58+'Map and Results'!$G56))))</f>
        <v>0</v>
      </c>
      <c r="AM39" s="26">
        <f ca="1">IF(TowerDistanceMatrix!AM38&lt;=ABS('Map and Results'!$G$59-'Map and Results'!$G56),MIN('Map and Results'!$H$59,'Map and Results'!$H56),IF(TowerDistanceMatrix!AM38&gt;=('Map and Results'!$G56+'Map and Results'!$G$59),0,'Map and Results'!$G$59^2*ACOS((TowerDistanceMatrix!AM38^2+'Map and Results'!$G$59^2-'Map and Results'!$G56^2)/(2*TowerDistanceMatrix!AM38*'Map and Results'!$G$59))+'Map and Results'!$G56^2*ACOS((TowerDistanceMatrix!AM38^2-'Map and Results'!$G$59^2+'Map and Results'!$G56^2)/(2*TowerDistanceMatrix!AM38*'Map and Results'!$G56))-0.5*SQRT((-TowerDistanceMatrix!AM38+'Map and Results'!$G$59+'Map and Results'!$G56)*(TowerDistanceMatrix!AM38+'Map and Results'!$G$59-'Map and Results'!$G56)*(TowerDistanceMatrix!AM38-'Map and Results'!$G$59+'Map and Results'!$G56)*(TowerDistanceMatrix!AM38+'Map and Results'!$G$59+'Map and Results'!$G56))))</f>
        <v>0</v>
      </c>
      <c r="AN39" s="26">
        <f ca="1">IF(TowerDistanceMatrix!AN38&lt;=ABS('Map and Results'!$G$60-'Map and Results'!$G56),MIN('Map and Results'!$H$60,'Map and Results'!$H56),IF(TowerDistanceMatrix!AN38&gt;=('Map and Results'!$G56+'Map and Results'!$G$60),0,'Map and Results'!$G$60^2*ACOS((TowerDistanceMatrix!AN38^2+'Map and Results'!$G$60^2-'Map and Results'!$G56^2)/(2*TowerDistanceMatrix!AN38*'Map and Results'!$G$60))+'Map and Results'!$G56^2*ACOS((TowerDistanceMatrix!AN38^2-'Map and Results'!$G$60^2+'Map and Results'!$G56^2)/(2*TowerDistanceMatrix!AN38*'Map and Results'!$G56))-0.5*SQRT((-TowerDistanceMatrix!AN38+'Map and Results'!$G$60+'Map and Results'!$G56)*(TowerDistanceMatrix!AN38+'Map and Results'!$G$60-'Map and Results'!$G56)*(TowerDistanceMatrix!AN38-'Map and Results'!$G$60+'Map and Results'!$G56)*(TowerDistanceMatrix!AN38+'Map and Results'!$G$60+'Map and Results'!$G56))))</f>
        <v>0</v>
      </c>
      <c r="AO39" s="26">
        <f ca="1">IF(TowerDistanceMatrix!AO38&lt;=ABS('Map and Results'!$G$61-'Map and Results'!$G56),MIN('Map and Results'!$H$61,'Map and Results'!$H56),IF(TowerDistanceMatrix!AO38&gt;=('Map and Results'!$G56+'Map and Results'!$G$61),0,'Map and Results'!$G$61^2*ACOS((TowerDistanceMatrix!AO38^2+'Map and Results'!$G$61^2-'Map and Results'!$G56^2)/(2*TowerDistanceMatrix!AO38*'Map and Results'!$G$61))+'Map and Results'!$G56^2*ACOS((TowerDistanceMatrix!AO38^2-'Map and Results'!$G$61^2+'Map and Results'!$G56^2)/(2*TowerDistanceMatrix!AO38*'Map and Results'!$G56))-0.5*SQRT((-TowerDistanceMatrix!AO38+'Map and Results'!$G$61+'Map and Results'!$G56)*(TowerDistanceMatrix!AO38+'Map and Results'!$G$61-'Map and Results'!$G56)*(TowerDistanceMatrix!AO38-'Map and Results'!$G$61+'Map and Results'!$G56)*(TowerDistanceMatrix!AO38+'Map and Results'!$G$61+'Map and Results'!$G56))))</f>
        <v>0</v>
      </c>
      <c r="AP39" s="26">
        <f ca="1">IF(TowerDistanceMatrix!AP38&lt;=ABS('Map and Results'!$G$62-'Map and Results'!$G56),MIN('Map and Results'!$H$62,'Map and Results'!$H56),IF(TowerDistanceMatrix!AP38&gt;=('Map and Results'!$G56+'Map and Results'!$G$62),0,'Map and Results'!$G$62^2*ACOS((TowerDistanceMatrix!AP38^2+'Map and Results'!$G$62^2-'Map and Results'!$G56^2)/(2*TowerDistanceMatrix!AP38*'Map and Results'!$G$62))+'Map and Results'!$G56^2*ACOS((TowerDistanceMatrix!AP38^2-'Map and Results'!$G$62^2+'Map and Results'!$G56^2)/(2*TowerDistanceMatrix!AP38*'Map and Results'!$G56))-0.5*SQRT((-TowerDistanceMatrix!AP38+'Map and Results'!$G$62+'Map and Results'!$G56)*(TowerDistanceMatrix!AP38+'Map and Results'!$G$62-'Map and Results'!$G56)*(TowerDistanceMatrix!AP38-'Map and Results'!$G$62+'Map and Results'!$G56)*(TowerDistanceMatrix!AP38+'Map and Results'!$G$62+'Map and Results'!$G56))))</f>
        <v>0</v>
      </c>
      <c r="AQ39" s="26">
        <f ca="1">IF(TowerDistanceMatrix!AQ38&lt;=ABS('Map and Results'!$G$63-'Map and Results'!$G56),MIN('Map and Results'!$H$63,'Map and Results'!$H56),IF(TowerDistanceMatrix!AQ38&gt;=('Map and Results'!$G56+'Map and Results'!$G$63),0,'Map and Results'!$G$63^2*ACOS((TowerDistanceMatrix!AQ38^2+'Map and Results'!$G$63^2-'Map and Results'!$G56^2)/(2*TowerDistanceMatrix!AQ38*'Map and Results'!$G$63))+'Map and Results'!$G56^2*ACOS((TowerDistanceMatrix!AQ38^2-'Map and Results'!$G$63^2+'Map and Results'!$G56^2)/(2*TowerDistanceMatrix!AQ38*'Map and Results'!$G56))-0.5*SQRT((-TowerDistanceMatrix!AQ38+'Map and Results'!$G$63+'Map and Results'!$G56)*(TowerDistanceMatrix!AQ38+'Map and Results'!$G$63-'Map and Results'!$G56)*(TowerDistanceMatrix!AQ38-'Map and Results'!$G$63+'Map and Results'!$G56)*(TowerDistanceMatrix!AQ38+'Map and Results'!$G$63+'Map and Results'!$G56))))</f>
        <v>0</v>
      </c>
      <c r="AR39" s="26">
        <f ca="1">IF(TowerDistanceMatrix!AR38&lt;=ABS('Map and Results'!$G$64-'Map and Results'!$G56),MIN('Map and Results'!$H$64,'Map and Results'!$H56),IF(TowerDistanceMatrix!AR38&gt;=('Map and Results'!$G56+'Map and Results'!$G$64),0,'Map and Results'!$G$64^2*ACOS((TowerDistanceMatrix!AR38^2+'Map and Results'!$G$64^2-'Map and Results'!$G56^2)/(2*TowerDistanceMatrix!AR38*'Map and Results'!$G$64))+'Map and Results'!$G56^2*ACOS((TowerDistanceMatrix!AR38^2-'Map and Results'!$G$64^2+'Map and Results'!$G56^2)/(2*TowerDistanceMatrix!AR38*'Map and Results'!$G56))-0.5*SQRT((-TowerDistanceMatrix!AR38+'Map and Results'!$G$64+'Map and Results'!$G56)*(TowerDistanceMatrix!AR38+'Map and Results'!$G$64-'Map and Results'!$G56)*(TowerDistanceMatrix!AR38-'Map and Results'!$G$64+'Map and Results'!$G56)*(TowerDistanceMatrix!AR38+'Map and Results'!$G$64+'Map and Results'!$G56))))</f>
        <v>0</v>
      </c>
      <c r="AS39" s="26">
        <f ca="1">IF(TowerDistanceMatrix!AS38&lt;=ABS('Map and Results'!$G$65-'Map and Results'!$G56),MIN('Map and Results'!$H$65,'Map and Results'!$H56),IF(TowerDistanceMatrix!AS38&gt;=('Map and Results'!$G56+'Map and Results'!$G$65),0,'Map and Results'!$G$65^2*ACOS((TowerDistanceMatrix!AS38^2+'Map and Results'!$G$65^2-'Map and Results'!$G56^2)/(2*TowerDistanceMatrix!AS38*'Map and Results'!$G$65))+'Map and Results'!$G56^2*ACOS((TowerDistanceMatrix!AS38^2-'Map and Results'!$G$65^2+'Map and Results'!$G56^2)/(2*TowerDistanceMatrix!AS38*'Map and Results'!$G56))-0.5*SQRT((-TowerDistanceMatrix!AS38+'Map and Results'!$G$65+'Map and Results'!$G56)*(TowerDistanceMatrix!AS38+'Map and Results'!$G$65-'Map and Results'!$G56)*(TowerDistanceMatrix!AS38-'Map and Results'!$G$65+'Map and Results'!$G56)*(TowerDistanceMatrix!AS38+'Map and Results'!$G$65+'Map and Results'!$G56))))</f>
        <v>0</v>
      </c>
      <c r="AT39" s="26">
        <f ca="1">IF(TowerDistanceMatrix!AT38&lt;=ABS('Map and Results'!$G$66-'Map and Results'!$G56),MIN('Map and Results'!$H$66,'Map and Results'!$H56),IF(TowerDistanceMatrix!AT38&gt;=('Map and Results'!$G56+'Map and Results'!$G$66),0,'Map and Results'!$G$66^2*ACOS((TowerDistanceMatrix!AT38^2+'Map and Results'!$G$66^2-'Map and Results'!$G56^2)/(2*TowerDistanceMatrix!AT38*'Map and Results'!$G$66))+'Map and Results'!$G56^2*ACOS((TowerDistanceMatrix!AT38^2-'Map and Results'!$G$66^2+'Map and Results'!$G56^2)/(2*TowerDistanceMatrix!AT38*'Map and Results'!$G56))-0.5*SQRT((-TowerDistanceMatrix!AT38+'Map and Results'!$G$66+'Map and Results'!$G56)*(TowerDistanceMatrix!AT38+'Map and Results'!$G$66-'Map and Results'!$G56)*(TowerDistanceMatrix!AT38-'Map and Results'!$G$66+'Map and Results'!$G56)*(TowerDistanceMatrix!AT38+'Map and Results'!$G$66+'Map and Results'!$G56))))</f>
        <v>0</v>
      </c>
      <c r="AU39" s="26">
        <f ca="1">IF(TowerDistanceMatrix!AU38&lt;=ABS('Map and Results'!$G$67-'Map and Results'!$G56),MIN('Map and Results'!$H$67,'Map and Results'!$H56),IF(TowerDistanceMatrix!AU38&gt;=('Map and Results'!$G56+'Map and Results'!$G$67),0,'Map and Results'!$G$67^2*ACOS((TowerDistanceMatrix!AU38^2+'Map and Results'!$G$67^2-'Map and Results'!$G56^2)/(2*TowerDistanceMatrix!AU38*'Map and Results'!$G$67))+'Map and Results'!$G56^2*ACOS((TowerDistanceMatrix!AU38^2-'Map and Results'!$G$67^2+'Map and Results'!$G56^2)/(2*TowerDistanceMatrix!AU38*'Map and Results'!$G56))-0.5*SQRT((-TowerDistanceMatrix!AU38+'Map and Results'!$G$67+'Map and Results'!$G56)*(TowerDistanceMatrix!AU38+'Map and Results'!$G$67-'Map and Results'!$G56)*(TowerDistanceMatrix!AU38-'Map and Results'!$G$67+'Map and Results'!$G56)*(TowerDistanceMatrix!AU38+'Map and Results'!$G$67+'Map and Results'!$G56))))</f>
        <v>0</v>
      </c>
      <c r="AV39" s="26">
        <f ca="1">IF(TowerDistanceMatrix!AV38&lt;=ABS('Map and Results'!$G$68-'Map and Results'!$G56),MIN('Map and Results'!$H$68,'Map and Results'!$H56),IF(TowerDistanceMatrix!AV38&gt;=('Map and Results'!$G56+'Map and Results'!$G$68),0,'Map and Results'!$G$68^2*ACOS((TowerDistanceMatrix!AV38^2+'Map and Results'!$G$68^2-'Map and Results'!$G56^2)/(2*TowerDistanceMatrix!AV38*'Map and Results'!$G$68))+'Map and Results'!$G56^2*ACOS((TowerDistanceMatrix!AV38^2-'Map and Results'!$G$68^2+'Map and Results'!$G56^2)/(2*TowerDistanceMatrix!AV38*'Map and Results'!$G56))-0.5*SQRT((-TowerDistanceMatrix!AV38+'Map and Results'!$G$68+'Map and Results'!$G56)*(TowerDistanceMatrix!AV38+'Map and Results'!$G$68-'Map and Results'!$G56)*(TowerDistanceMatrix!AV38-'Map and Results'!$G$68+'Map and Results'!$G56)*(TowerDistanceMatrix!AV38+'Map and Results'!$G$68+'Map and Results'!$G56))))</f>
        <v>0</v>
      </c>
      <c r="AW39" s="26">
        <f ca="1">IF(TowerDistanceMatrix!AW38&lt;=ABS('Map and Results'!$G$69-'Map and Results'!$G56),MIN('Map and Results'!$H$69,'Map and Results'!$H56),IF(TowerDistanceMatrix!AW38&gt;=('Map and Results'!$G56+'Map and Results'!$G$69),0,'Map and Results'!$G$69^2*ACOS((TowerDistanceMatrix!AW38^2+'Map and Results'!$G$69^2-'Map and Results'!$G56^2)/(2*TowerDistanceMatrix!AW38*'Map and Results'!$G$69))+'Map and Results'!$G56^2*ACOS((TowerDistanceMatrix!AW38^2-'Map and Results'!$G$69^2+'Map and Results'!$G56^2)/(2*TowerDistanceMatrix!AW38*'Map and Results'!$G56))-0.5*SQRT((-TowerDistanceMatrix!AW38+'Map and Results'!$G$69+'Map and Results'!$G56)*(TowerDistanceMatrix!AW38+'Map and Results'!$G$69-'Map and Results'!$G56)*(TowerDistanceMatrix!AW38-'Map and Results'!$G$69+'Map and Results'!$G56)*(TowerDistanceMatrix!AW38+'Map and Results'!$G$69+'Map and Results'!$G56))))</f>
        <v>0</v>
      </c>
      <c r="AX39" s="26">
        <f ca="1">IF(TowerDistanceMatrix!AX38&lt;=ABS('Map and Results'!$G$70-'Map and Results'!$G56),MIN('Map and Results'!$H$70,'Map and Results'!$H56),IF(TowerDistanceMatrix!AX38&gt;=('Map and Results'!$G56+'Map and Results'!$G$70),0,'Map and Results'!$G$70^2*ACOS((TowerDistanceMatrix!AX38^2+'Map and Results'!$G$70^2-'Map and Results'!$G56^2)/(2*TowerDistanceMatrix!AX38*'Map and Results'!$G$70))+'Map and Results'!$G56^2*ACOS((TowerDistanceMatrix!AX38^2-'Map and Results'!$G$70^2+'Map and Results'!$G56^2)/(2*TowerDistanceMatrix!AX38*'Map and Results'!$G56))-0.5*SQRT((-TowerDistanceMatrix!AX38+'Map and Results'!$G$70+'Map and Results'!$G56)*(TowerDistanceMatrix!AX38+'Map and Results'!$G$70-'Map and Results'!$G56)*(TowerDistanceMatrix!AX38-'Map and Results'!$G$70+'Map and Results'!$G56)*(TowerDistanceMatrix!AX38+'Map and Results'!$G$70+'Map and Results'!$G56))))</f>
        <v>0</v>
      </c>
      <c r="AY39" s="26">
        <f ca="1">IF(TowerDistanceMatrix!AY38&lt;=ABS('Map and Results'!$G$71-'Map and Results'!$G56),MIN('Map and Results'!$H$71,'Map and Results'!$H56),IF(TowerDistanceMatrix!AY38&gt;=('Map and Results'!$G56+'Map and Results'!$G$71),0,'Map and Results'!$G$71^2*ACOS((TowerDistanceMatrix!AY38^2+'Map and Results'!$G$71^2-'Map and Results'!$G56^2)/(2*TowerDistanceMatrix!AY38*'Map and Results'!$G$71))+'Map and Results'!$G56^2*ACOS((TowerDistanceMatrix!AY38^2-'Map and Results'!$G$71^2+'Map and Results'!$G56^2)/(2*TowerDistanceMatrix!AY38*'Map and Results'!$G56))-0.5*SQRT((-TowerDistanceMatrix!AY38+'Map and Results'!$G$71+'Map and Results'!$G56)*(TowerDistanceMatrix!AY38+'Map and Results'!$G$71-'Map and Results'!$G56)*(TowerDistanceMatrix!AY38-'Map and Results'!$G$71+'Map and Results'!$G56)*(TowerDistanceMatrix!AY38+'Map and Results'!$G$71+'Map and Results'!$G56))))</f>
        <v>0</v>
      </c>
      <c r="AZ39" s="26">
        <f ca="1">IF(TowerDistanceMatrix!AZ38&lt;=ABS('Map and Results'!$G$72-'Map and Results'!$G56),MIN('Map and Results'!$H$72,'Map and Results'!$H56),IF(TowerDistanceMatrix!AZ38&gt;=('Map and Results'!$G56+'Map and Results'!$G$72),0,'Map and Results'!$G$72^2*ACOS((TowerDistanceMatrix!AZ38^2+'Map and Results'!$G$72^2-'Map and Results'!$G56^2)/(2*TowerDistanceMatrix!AZ38*'Map and Results'!$G$72))+'Map and Results'!$G56^2*ACOS((TowerDistanceMatrix!AZ38^2-'Map and Results'!$G$72^2+'Map and Results'!$G56^2)/(2*TowerDistanceMatrix!AZ38*'Map and Results'!$G56))-0.5*SQRT((-TowerDistanceMatrix!AZ38+'Map and Results'!$G$72+'Map and Results'!$G56)*(TowerDistanceMatrix!AZ38+'Map and Results'!$G$72-'Map and Results'!$G56)*(TowerDistanceMatrix!AZ38-'Map and Results'!$G$72+'Map and Results'!$G56)*(TowerDistanceMatrix!AZ38+'Map and Results'!$G$72+'Map and Results'!$G56))))</f>
        <v>0</v>
      </c>
      <c r="BA39" s="26"/>
      <c r="BB39" s="26"/>
      <c r="BC39">
        <f ca="1">IF('Map and Results'!B56=0,0,SUM(C39:AZ39))-BE39</f>
        <v>0</v>
      </c>
      <c r="BD39">
        <v>34</v>
      </c>
      <c r="BE39">
        <f t="shared" ca="1" si="3"/>
        <v>0</v>
      </c>
      <c r="BG39">
        <f t="shared" ca="1" si="1"/>
        <v>0</v>
      </c>
      <c r="BH39">
        <f t="shared" ca="1" si="2"/>
        <v>0</v>
      </c>
      <c r="BJ39">
        <f ca="1">IF('Map and Results'!B56=0,0,IF((SUM(C39:AZ39)-BE39)&gt;BH39,$BJ$3,0))</f>
        <v>0</v>
      </c>
    </row>
    <row r="40" spans="2:62" ht="15">
      <c r="B40" s="7">
        <v>35</v>
      </c>
      <c r="C40" s="4">
        <f ca="1">IF(TowerDistanceMatrix!C39&lt;=ABS('Map and Results'!$G$23-'Map and Results'!G57),MIN('Map and Results'!H57,'Map and Results'!H55),IF(TowerDistanceMatrix!C39&gt;=('Map and Results'!$G$23+'Map and Results'!G57),0,'Map and Results'!$G$23^2*ACOS((TowerDistanceMatrix!C39^2+'Map and Results'!$G$23^2-'Map and Results'!G57^2)/(2*TowerDistanceMatrix!C39*'Map and Results'!$G$23))+'Map and Results'!G57^2*ACOS((TowerDistanceMatrix!C39^2-'Map and Results'!$G$23^2+'Map and Results'!G57^2)/(2*TowerDistanceMatrix!C39*'Map and Results'!G57))-0.5*SQRT((-TowerDistanceMatrix!C39+'Map and Results'!$G$23+'Map and Results'!G57)*(TowerDistanceMatrix!C39+'Map and Results'!$G$23-'Map and Results'!G57)*(TowerDistanceMatrix!C39-'Map and Results'!$G$23+'Map and Results'!G57)*(TowerDistanceMatrix!C39+'Map and Results'!$G$23+'Map and Results'!G57))))</f>
        <v>0</v>
      </c>
      <c r="D40">
        <f ca="1">IF(TowerDistanceMatrix!D39&lt;=ABS('Map and Results'!$G$24-'Map and Results'!G57),MIN('Map and Results'!$H$24,'Map and Results'!H57),IF(TowerDistanceMatrix!D39&gt;=('Map and Results'!G57+'Map and Results'!$G$24),0,'Map and Results'!$G$24^2*ACOS((TowerDistanceMatrix!D39^2+'Map and Results'!$G$24^2-'Map and Results'!G57^2)/(2*TowerDistanceMatrix!D39*'Map and Results'!$G$24))+'Map and Results'!G57^2*ACOS((TowerDistanceMatrix!D39^2-'Map and Results'!$G$24^2+'Map and Results'!G57^2)/(2*TowerDistanceMatrix!D39*'Map and Results'!G57))-0.5*SQRT((-TowerDistanceMatrix!D39+'Map and Results'!$G$24+'Map and Results'!G57)*(TowerDistanceMatrix!D39+'Map and Results'!$G$24-'Map and Results'!G57)*(TowerDistanceMatrix!D39-'Map and Results'!$G$24+'Map and Results'!G57)*(TowerDistanceMatrix!D39+'Map and Results'!$G$24+'Map and Results'!G57))))</f>
        <v>0</v>
      </c>
      <c r="E40">
        <f ca="1">IF(TowerDistanceMatrix!E39&lt;=ABS('Map and Results'!$G$25-'Map and Results'!G57),MIN('Map and Results'!$H$25,'Map and Results'!H57),IF(TowerDistanceMatrix!E39&gt;=('Map and Results'!G57+'Map and Results'!$G$25),0,'Map and Results'!$G$25^2*ACOS((TowerDistanceMatrix!E39^2+'Map and Results'!$G$25^2-'Map and Results'!G57^2)/(2*TowerDistanceMatrix!E39*'Map and Results'!$G$25))+'Map and Results'!G57^2*ACOS((TowerDistanceMatrix!E39^2-'Map and Results'!$G$25^2+'Map and Results'!G57^2)/(2*TowerDistanceMatrix!E39*'Map and Results'!G57))-0.5*SQRT((-TowerDistanceMatrix!E39+'Map and Results'!$G$25+'Map and Results'!G57)*(TowerDistanceMatrix!E39+'Map and Results'!$G$25-'Map and Results'!G57)*(TowerDistanceMatrix!E39-'Map and Results'!$G$25+'Map and Results'!G57)*(TowerDistanceMatrix!E39+'Map and Results'!$G$25+'Map and Results'!G57))))</f>
        <v>0</v>
      </c>
      <c r="F40">
        <f ca="1">IF(TowerDistanceMatrix!F39&lt;=ABS('Map and Results'!$G$26-'Map and Results'!$G57),MIN('Map and Results'!$H$26,'Map and Results'!$H57),IF(TowerDistanceMatrix!F39&gt;=('Map and Results'!$G57+'Map and Results'!$G$26),0,'Map and Results'!$G$26^2*ACOS((TowerDistanceMatrix!F39^2+'Map and Results'!$G$26^2-'Map and Results'!$G57^2)/(2*TowerDistanceMatrix!F39*'Map and Results'!$G$26))+'Map and Results'!$G57^2*ACOS((TowerDistanceMatrix!F39^2-'Map and Results'!$G$26^2+'Map and Results'!$G57^2)/(2*TowerDistanceMatrix!F39*'Map and Results'!$G57))-0.5*SQRT((-TowerDistanceMatrix!F39+'Map and Results'!$G$26+'Map and Results'!$G57)*(TowerDistanceMatrix!F39+'Map and Results'!$G$26-'Map and Results'!$G57)*(TowerDistanceMatrix!F39-'Map and Results'!$G$26+'Map and Results'!$G57)*(TowerDistanceMatrix!F39+'Map and Results'!$G$26+'Map and Results'!$G57))))</f>
        <v>0</v>
      </c>
      <c r="G40" s="26">
        <f ca="1">IF(TowerDistanceMatrix!G39&lt;=ABS('Map and Results'!$G$27-'Map and Results'!$G57),MIN('Map and Results'!$H$27,'Map and Results'!$H57),IF(TowerDistanceMatrix!G39&gt;=('Map and Results'!$G57+'Map and Results'!$G$27),0,'Map and Results'!$G$27^2*ACOS((TowerDistanceMatrix!G39^2+'Map and Results'!$G$27^2-'Map and Results'!$G57^2)/(2*TowerDistanceMatrix!G39*'Map and Results'!$G$27))+'Map and Results'!$G57^2*ACOS((TowerDistanceMatrix!G39^2-'Map and Results'!$G$27^2+'Map and Results'!$G57^2)/(2*TowerDistanceMatrix!G39*'Map and Results'!$G57))-0.5*SQRT((-TowerDistanceMatrix!G39+'Map and Results'!$G$27+'Map and Results'!$G57)*(TowerDistanceMatrix!G39+'Map and Results'!$G$27-'Map and Results'!$G57)*(TowerDistanceMatrix!G39-'Map and Results'!$G$27+'Map and Results'!$G57)*(TowerDistanceMatrix!G39+'Map and Results'!$G$27+'Map and Results'!$G57))))</f>
        <v>0</v>
      </c>
      <c r="H40" s="26">
        <f ca="1">IF(TowerDistanceMatrix!H39&lt;=ABS('Map and Results'!$G$28-'Map and Results'!$G57),MIN('Map and Results'!$H$28,'Map and Results'!$H57),IF(TowerDistanceMatrix!H39&gt;=('Map and Results'!$G57+'Map and Results'!$G$28),0,'Map and Results'!$G$28^2*ACOS((TowerDistanceMatrix!H39^2+'Map and Results'!$G$28^2-'Map and Results'!$G57^2)/(2*TowerDistanceMatrix!H39*'Map and Results'!$G$28))+'Map and Results'!$G57^2*ACOS((TowerDistanceMatrix!H39^2-'Map and Results'!$G$28^2+'Map and Results'!$G57^2)/(2*TowerDistanceMatrix!H39*'Map and Results'!$G57))-0.5*SQRT((-TowerDistanceMatrix!H39+'Map and Results'!$G$28+'Map and Results'!$G57)*(TowerDistanceMatrix!H39+'Map and Results'!$G$28-'Map and Results'!$G57)*(TowerDistanceMatrix!H39-'Map and Results'!$G$28+'Map and Results'!$G57)*(TowerDistanceMatrix!H39+'Map and Results'!$G$28+'Map and Results'!$G57))))</f>
        <v>923.19142468642303</v>
      </c>
      <c r="I40">
        <f ca="1">IF(TowerDistanceMatrix!I39&lt;=ABS('Map and Results'!$G$29-'Map and Results'!$G57),MIN('Map and Results'!$H$29,'Map and Results'!$H57),IF(TowerDistanceMatrix!I39&gt;=('Map and Results'!$G57+'Map and Results'!$G$29),0,'Map and Results'!$G$29^2*ACOS((TowerDistanceMatrix!I39^2+'Map and Results'!$G$29^2-'Map and Results'!$G57^2)/(2*TowerDistanceMatrix!I39*'Map and Results'!$G$29))+'Map and Results'!$G57^2*ACOS((TowerDistanceMatrix!I39^2-'Map and Results'!$G$29^2+'Map and Results'!$G57^2)/(2*TowerDistanceMatrix!I39*'Map and Results'!$G57))-0.5*SQRT((-TowerDistanceMatrix!I39+'Map and Results'!$G$29+'Map and Results'!$G57)*(TowerDistanceMatrix!I39+'Map and Results'!$G$29-'Map and Results'!$G57)*(TowerDistanceMatrix!I39-'Map and Results'!$G$29+'Map and Results'!$G57)*(TowerDistanceMatrix!I39+'Map and Results'!$G$29+'Map and Results'!$G57))))</f>
        <v>1361.7566380572321</v>
      </c>
      <c r="J40">
        <f ca="1">IF(TowerDistanceMatrix!J39&lt;=ABS('Map and Results'!$G$30-'Map and Results'!$G57),MIN('Map and Results'!$H$30,'Map and Results'!$H57),IF(TowerDistanceMatrix!J39&gt;=('Map and Results'!$G57+'Map and Results'!$G$30),0,'Map and Results'!$G$30^2*ACOS((TowerDistanceMatrix!J39^2+'Map and Results'!$G$30^2-'Map and Results'!$G57^2)/(2*TowerDistanceMatrix!J39*'Map and Results'!$G$30))+'Map and Results'!$G57^2*ACOS((TowerDistanceMatrix!J39^2-'Map and Results'!$G$30^2+'Map and Results'!$G57^2)/(2*TowerDistanceMatrix!J39*'Map and Results'!$G57))-0.5*SQRT((-TowerDistanceMatrix!J39+'Map and Results'!$G$30+'Map and Results'!$G57)*(TowerDistanceMatrix!J39+'Map and Results'!$G$30-'Map and Results'!$G57)*(TowerDistanceMatrix!J39-'Map and Results'!$G$30+'Map and Results'!$G57)*(TowerDistanceMatrix!J39+'Map and Results'!$G$30+'Map and Results'!$G57))))</f>
        <v>0</v>
      </c>
      <c r="K40" s="26">
        <f ca="1">IF(TowerDistanceMatrix!K39&lt;=ABS('Map and Results'!$G$31-'Map and Results'!$G57),MIN('Map and Results'!$H$31,'Map and Results'!$H57),IF(TowerDistanceMatrix!K39&gt;=('Map and Results'!$G57+'Map and Results'!$G$31),0,'Map and Results'!$G$31^2*ACOS((TowerDistanceMatrix!K39^2+'Map and Results'!$G$31^2-'Map and Results'!$G57^2)/(2*TowerDistanceMatrix!K39*'Map and Results'!$G$31))+'Map and Results'!$G57^2*ACOS((TowerDistanceMatrix!K39^2-'Map and Results'!$G$31^2+'Map and Results'!$G57^2)/(2*TowerDistanceMatrix!K39*'Map and Results'!$G57))-0.5*SQRT((-TowerDistanceMatrix!K39+'Map and Results'!$G$31+'Map and Results'!$G57)*(TowerDistanceMatrix!K39+'Map and Results'!$G$31-'Map and Results'!$G57)*(TowerDistanceMatrix!K39-'Map and Results'!$G$31+'Map and Results'!$G57)*(TowerDistanceMatrix!K39+'Map and Results'!$G$31+'Map and Results'!$G57))))</f>
        <v>291.65118781874378</v>
      </c>
      <c r="L40" s="26">
        <f ca="1">IF(TowerDistanceMatrix!L39&lt;=ABS('Map and Results'!$G$32-'Map and Results'!$G57),MIN('Map and Results'!$H$32,'Map and Results'!$H57),IF(TowerDistanceMatrix!L39&gt;=('Map and Results'!$G57+'Map and Results'!$G$32),0,'Map and Results'!$G$32^2*ACOS((TowerDistanceMatrix!L39^2+'Map and Results'!$G$32^2-'Map and Results'!$G57^2)/(2*TowerDistanceMatrix!L39*'Map and Results'!$G$32))+'Map and Results'!$G57^2*ACOS((TowerDistanceMatrix!L39^2-'Map and Results'!$G$32^2+'Map and Results'!$G57^2)/(2*TowerDistanceMatrix!L39*'Map and Results'!$G57))-0.5*SQRT((-TowerDistanceMatrix!L39+'Map and Results'!$G$32+'Map and Results'!$G57)*(TowerDistanceMatrix!L39+'Map and Results'!$G$32-'Map and Results'!$G57)*(TowerDistanceMatrix!L39-'Map and Results'!$G$32+'Map and Results'!$G57)*(TowerDistanceMatrix!L39+'Map and Results'!$G$32+'Map and Results'!$G57))))</f>
        <v>0</v>
      </c>
      <c r="M40" s="26">
        <f ca="1">IF(TowerDistanceMatrix!M39&lt;=ABS('Map and Results'!$G$33-'Map and Results'!$G57),MIN('Map and Results'!$H$33,'Map and Results'!$H57),IF(TowerDistanceMatrix!M39&gt;=('Map and Results'!$G57+'Map and Results'!$G$33),0,'Map and Results'!$G$33^2*ACOS((TowerDistanceMatrix!M39^2+'Map and Results'!$G$33^2-'Map and Results'!$G57^2)/(2*TowerDistanceMatrix!M39*'Map and Results'!$G$33))+'Map and Results'!$G57^2*ACOS((TowerDistanceMatrix!M39^2-'Map and Results'!$G$33^2+'Map and Results'!$G57^2)/(2*TowerDistanceMatrix!M39*'Map and Results'!$G57))-0.5*SQRT((-TowerDistanceMatrix!M39+'Map and Results'!$G$33+'Map and Results'!$G57)*(TowerDistanceMatrix!M39+'Map and Results'!$G$33-'Map and Results'!$G57)*(TowerDistanceMatrix!M39-'Map and Results'!$G$33+'Map and Results'!$G57)*(TowerDistanceMatrix!M39+'Map and Results'!$G$33+'Map and Results'!$G57))))</f>
        <v>0</v>
      </c>
      <c r="N40" s="26">
        <f ca="1">IF(TowerDistanceMatrix!N39&lt;=ABS('Map and Results'!$G$34-'Map and Results'!$G57),MIN('Map and Results'!$H$34,'Map and Results'!$H57),IF(TowerDistanceMatrix!N39&gt;=('Map and Results'!$G57+'Map and Results'!$G$34),0,'Map and Results'!$G$34^2*ACOS((TowerDistanceMatrix!N39^2+'Map and Results'!$G$34^2-'Map and Results'!$G57^2)/(2*TowerDistanceMatrix!N39*'Map and Results'!$G$34))+'Map and Results'!$G57^2*ACOS((TowerDistanceMatrix!N39^2-'Map and Results'!$G$34^2+'Map and Results'!$G57^2)/(2*TowerDistanceMatrix!N39*'Map and Results'!$G57))-0.5*SQRT((-TowerDistanceMatrix!N39+'Map and Results'!$G$34+'Map and Results'!$G57)*(TowerDistanceMatrix!N39+'Map and Results'!$G$34-'Map and Results'!$G57)*(TowerDistanceMatrix!N39-'Map and Results'!$G$34+'Map and Results'!$G57)*(TowerDistanceMatrix!N39+'Map and Results'!$G$34+'Map and Results'!$G57))))</f>
        <v>0</v>
      </c>
      <c r="O40" s="26">
        <f ca="1">IF(TowerDistanceMatrix!O39&lt;=ABS('Map and Results'!$G$35-'Map and Results'!$G57),MIN('Map and Results'!$H$35,'Map and Results'!$H57),IF(TowerDistanceMatrix!O39&gt;=('Map and Results'!$G57+'Map and Results'!$G$35),0,'Map and Results'!$G$35^2*ACOS((TowerDistanceMatrix!O39^2+'Map and Results'!$G$35^2-'Map and Results'!$G57^2)/(2*TowerDistanceMatrix!O39*'Map and Results'!$G$35))+'Map and Results'!$G57^2*ACOS((TowerDistanceMatrix!O39^2-'Map and Results'!$G$35^2+'Map and Results'!$G57^2)/(2*TowerDistanceMatrix!O39*'Map and Results'!$G57))-0.5*SQRT((-TowerDistanceMatrix!O39+'Map and Results'!$G$35+'Map and Results'!$G57)*(TowerDistanceMatrix!O39+'Map and Results'!$G$35-'Map and Results'!$G57)*(TowerDistanceMatrix!O39-'Map and Results'!$G$35+'Map and Results'!$G57)*(TowerDistanceMatrix!O39+'Map and Results'!$G$35+'Map and Results'!$G57))))</f>
        <v>0</v>
      </c>
      <c r="P40" s="26">
        <f ca="1">IF(TowerDistanceMatrix!P39&lt;=ABS('Map and Results'!$G$36-'Map and Results'!$G57),MIN('Map and Results'!$H$36,'Map and Results'!$H57),IF(TowerDistanceMatrix!P39&gt;=('Map and Results'!$G57+'Map and Results'!$G$36),0,'Map and Results'!$G$36^2*ACOS((TowerDistanceMatrix!P39^2+'Map and Results'!$G$36^2-'Map and Results'!$G57^2)/(2*TowerDistanceMatrix!P39*'Map and Results'!$G$36))+'Map and Results'!$G57^2*ACOS((TowerDistanceMatrix!P39^2-'Map and Results'!$G$36^2+'Map and Results'!$G57^2)/(2*TowerDistanceMatrix!P39*'Map and Results'!$G57))-0.5*SQRT((-TowerDistanceMatrix!P39+'Map and Results'!$G$36+'Map and Results'!$G57)*(TowerDistanceMatrix!P39+'Map and Results'!$G$36-'Map and Results'!$G57)*(TowerDistanceMatrix!P39-'Map and Results'!$G$36+'Map and Results'!$G57)*(TowerDistanceMatrix!P39+'Map and Results'!$G$36+'Map and Results'!$G57))))</f>
        <v>0</v>
      </c>
      <c r="Q40" s="26">
        <f ca="1">IF(TowerDistanceMatrix!Q39&lt;=ABS('Map and Results'!$G$37-'Map and Results'!$G57),MIN('Map and Results'!$H$37,'Map and Results'!$H57),IF(TowerDistanceMatrix!Q39&gt;=('Map and Results'!$G57+'Map and Results'!$G$37),0,'Map and Results'!$G$37^2*ACOS((TowerDistanceMatrix!Q39^2+'Map and Results'!$G$37^2-'Map and Results'!$G57^2)/(2*TowerDistanceMatrix!Q39*'Map and Results'!$G$37))+'Map and Results'!$G57^2*ACOS((TowerDistanceMatrix!Q39^2-'Map and Results'!$G$37^2+'Map and Results'!$G57^2)/(2*TowerDistanceMatrix!Q39*'Map and Results'!$G57))-0.5*SQRT((-TowerDistanceMatrix!Q39+'Map and Results'!$G$37+'Map and Results'!$G57)*(TowerDistanceMatrix!Q39+'Map and Results'!$G$37-'Map and Results'!$G57)*(TowerDistanceMatrix!Q39-'Map and Results'!$G$37+'Map and Results'!$G57)*(TowerDistanceMatrix!Q39+'Map and Results'!$G$37+'Map and Results'!$G57))))</f>
        <v>331.82583778838989</v>
      </c>
      <c r="R40" s="26">
        <f ca="1">IF(TowerDistanceMatrix!R39&lt;=ABS('Map and Results'!$G$38-'Map and Results'!$G57),MIN('Map and Results'!$H$38,'Map and Results'!$H57),IF(TowerDistanceMatrix!R39&gt;=('Map and Results'!$G57+'Map and Results'!$G$38),0,'Map and Results'!$G$38^2*ACOS((TowerDistanceMatrix!R39^2+'Map and Results'!$G$38^2-'Map and Results'!$G57^2)/(2*TowerDistanceMatrix!R39*'Map and Results'!$G$38))+'Map and Results'!$G57^2*ACOS((TowerDistanceMatrix!R39^2-'Map and Results'!$G$38^2+'Map and Results'!$G57^2)/(2*TowerDistanceMatrix!R39*'Map and Results'!$G57))-0.5*SQRT((-TowerDistanceMatrix!R39+'Map and Results'!$G$38+'Map and Results'!$G57)*(TowerDistanceMatrix!R39+'Map and Results'!$G$38-'Map and Results'!$G57)*(TowerDistanceMatrix!R39-'Map and Results'!$G$38+'Map and Results'!$G57)*(TowerDistanceMatrix!R39+'Map and Results'!$G$38+'Map and Results'!$G57))))</f>
        <v>167.64730999156006</v>
      </c>
      <c r="S40" s="26">
        <f ca="1">IF(TowerDistanceMatrix!S39&lt;=ABS('Map and Results'!$G$39-'Map and Results'!$G57),MIN('Map and Results'!$H$39,'Map and Results'!$H57),IF(TowerDistanceMatrix!S39&gt;=('Map and Results'!$G57+'Map and Results'!$G$39),0,'Map and Results'!$G$39^2*ACOS((TowerDistanceMatrix!S39^2+'Map and Results'!$G$39^2-'Map and Results'!$G57^2)/(2*TowerDistanceMatrix!S39*'Map and Results'!$G$39))+'Map and Results'!$G57^2*ACOS((TowerDistanceMatrix!S39^2-'Map and Results'!$G$39^2+'Map and Results'!$G57^2)/(2*TowerDistanceMatrix!S39*'Map and Results'!$G57))-0.5*SQRT((-TowerDistanceMatrix!S39+'Map and Results'!$G$39+'Map and Results'!$G57)*(TowerDistanceMatrix!S39+'Map and Results'!$G$39-'Map and Results'!$G57)*(TowerDistanceMatrix!S39-'Map and Results'!$G$39+'Map and Results'!$G57)*(TowerDistanceMatrix!S39+'Map and Results'!$G$39+'Map and Results'!$G57))))</f>
        <v>0</v>
      </c>
      <c r="T40" s="26">
        <f ca="1">IF(TowerDistanceMatrix!T39&lt;=ABS('Map and Results'!$G$40-'Map and Results'!$G57),MIN('Map and Results'!$H$40,'Map and Results'!$H57),IF(TowerDistanceMatrix!T39&gt;=('Map and Results'!$G57+'Map and Results'!$G$40),0,'Map and Results'!$G$40^2*ACOS((TowerDistanceMatrix!T39^2+'Map and Results'!$G$40^2-'Map and Results'!$G57^2)/(2*TowerDistanceMatrix!T39*'Map and Results'!$G$40))+'Map and Results'!$G57^2*ACOS((TowerDistanceMatrix!T39^2-'Map and Results'!$G$40^2+'Map and Results'!$G57^2)/(2*TowerDistanceMatrix!T39*'Map and Results'!$G57))-0.5*SQRT((-TowerDistanceMatrix!T39+'Map and Results'!$G$40+'Map and Results'!$G57)*(TowerDistanceMatrix!T39+'Map and Results'!$G$40-'Map and Results'!$G57)*(TowerDistanceMatrix!T39-'Map and Results'!$G$40+'Map and Results'!$G57)*(TowerDistanceMatrix!T39+'Map and Results'!$G$40+'Map and Results'!$G57))))</f>
        <v>0</v>
      </c>
      <c r="U40" s="26">
        <f ca="1">IF(TowerDistanceMatrix!U39&lt;=ABS('Map and Results'!$G$41-'Map and Results'!$G57),MIN('Map and Results'!$H$41,'Map and Results'!$H57),IF(TowerDistanceMatrix!U39&gt;=('Map and Results'!$G57+'Map and Results'!$G$41),0,'Map and Results'!$G$41^2*ACOS((TowerDistanceMatrix!U39^2+'Map and Results'!$G$41^2-'Map and Results'!$G57^2)/(2*TowerDistanceMatrix!U39*'Map and Results'!$G$41))+'Map and Results'!$G57^2*ACOS((TowerDistanceMatrix!U39^2-'Map and Results'!$G$41^2+'Map and Results'!$G57^2)/(2*TowerDistanceMatrix!U39*'Map and Results'!$G57))-0.5*SQRT((-TowerDistanceMatrix!U39+'Map and Results'!$G$41+'Map and Results'!$G57)*(TowerDistanceMatrix!U39+'Map and Results'!$G$41-'Map and Results'!$G57)*(TowerDistanceMatrix!U39-'Map and Results'!$G$41+'Map and Results'!$G57)*(TowerDistanceMatrix!U39+'Map and Results'!$G$41+'Map and Results'!$G57))))</f>
        <v>0</v>
      </c>
      <c r="V40" s="26">
        <f ca="1">IF(TowerDistanceMatrix!V39&lt;=ABS('Map and Results'!$G$42-'Map and Results'!$G57),MIN('Map and Results'!$H$42,'Map and Results'!$H57),IF(TowerDistanceMatrix!V39&gt;=('Map and Results'!$G57+'Map and Results'!$G$42),0,'Map and Results'!$G$42^2*ACOS((TowerDistanceMatrix!V39^2+'Map and Results'!$G$42^2-'Map and Results'!$G57^2)/(2*TowerDistanceMatrix!V39*'Map and Results'!$G$42))+'Map and Results'!$G57^2*ACOS((TowerDistanceMatrix!V39^2-'Map and Results'!$G$42^2+'Map and Results'!$G57^2)/(2*TowerDistanceMatrix!V39*'Map and Results'!$G57))-0.5*SQRT((-TowerDistanceMatrix!V39+'Map and Results'!$G$42+'Map and Results'!$G57)*(TowerDistanceMatrix!V39+'Map and Results'!$G$42-'Map and Results'!$G57)*(TowerDistanceMatrix!V39-'Map and Results'!$G$42+'Map and Results'!$G57)*(TowerDistanceMatrix!V39+'Map and Results'!$G$42+'Map and Results'!$G57))))</f>
        <v>0</v>
      </c>
      <c r="W40" s="26">
        <f ca="1">IF(TowerDistanceMatrix!W39&lt;=ABS('Map and Results'!$G$43-'Map and Results'!$G57),MIN('Map and Results'!$H$43,'Map and Results'!$H57),IF(TowerDistanceMatrix!W39&gt;=('Map and Results'!$G57+'Map and Results'!$G$43),0,'Map and Results'!$G$43^2*ACOS((TowerDistanceMatrix!W39^2+'Map and Results'!$G$43^2-'Map and Results'!$G57^2)/(2*TowerDistanceMatrix!W39*'Map and Results'!$G$43))+'Map and Results'!$G57^2*ACOS((TowerDistanceMatrix!W39^2-'Map and Results'!$G$43^2+'Map and Results'!$G57^2)/(2*TowerDistanceMatrix!W39*'Map and Results'!$G57))-0.5*SQRT((-TowerDistanceMatrix!W39+'Map and Results'!$G$43+'Map and Results'!$G57)*(TowerDistanceMatrix!W39+'Map and Results'!$G$43-'Map and Results'!$G57)*(TowerDistanceMatrix!W39-'Map and Results'!$G$43+'Map and Results'!$G57)*(TowerDistanceMatrix!W39+'Map and Results'!$G$43+'Map and Results'!$G57))))</f>
        <v>0</v>
      </c>
      <c r="X40" s="26">
        <f ca="1">IF(TowerDistanceMatrix!X39&lt;=ABS('Map and Results'!$G$44-'Map and Results'!$G57),MIN('Map and Results'!$H$44,'Map and Results'!$H57),IF(TowerDistanceMatrix!X39&gt;=('Map and Results'!$G57+'Map and Results'!$G$44),0,'Map and Results'!$G$44^2*ACOS((TowerDistanceMatrix!X39^2+'Map and Results'!$G$44^2-'Map and Results'!$G57^2)/(2*TowerDistanceMatrix!X39*'Map and Results'!$G$44))+'Map and Results'!$G57^2*ACOS((TowerDistanceMatrix!X39^2-'Map and Results'!$G$44^2+'Map and Results'!$G57^2)/(2*TowerDistanceMatrix!X39*'Map and Results'!$G57))-0.5*SQRT((-TowerDistanceMatrix!X39+'Map and Results'!$G$44+'Map and Results'!$G57)*(TowerDistanceMatrix!X39+'Map and Results'!$G$44-'Map and Results'!$G57)*(TowerDistanceMatrix!X39-'Map and Results'!$G$44+'Map and Results'!$G57)*(TowerDistanceMatrix!X39+'Map and Results'!$G$44+'Map and Results'!$G57))))</f>
        <v>0</v>
      </c>
      <c r="Y40" s="26">
        <f ca="1">IF(TowerDistanceMatrix!Y39&lt;=ABS('Map and Results'!$G$45-'Map and Results'!$G57),MIN('Map and Results'!$H$45,'Map and Results'!$H57),IF(TowerDistanceMatrix!Y39&gt;=('Map and Results'!$G57+'Map and Results'!$G$45),0,'Map and Results'!$G$45^2*ACOS((TowerDistanceMatrix!Y39^2+'Map and Results'!$G$45^2-'Map and Results'!$G57^2)/(2*TowerDistanceMatrix!Y39*'Map and Results'!$G$45))+'Map and Results'!$G57^2*ACOS((TowerDistanceMatrix!Y39^2-'Map and Results'!$G$45^2+'Map and Results'!$G57^2)/(2*TowerDistanceMatrix!Y39*'Map and Results'!$G57))-0.5*SQRT((-TowerDistanceMatrix!Y39+'Map and Results'!$G$45+'Map and Results'!$G57)*(TowerDistanceMatrix!Y39+'Map and Results'!$G$45-'Map and Results'!$G57)*(TowerDistanceMatrix!Y39-'Map and Results'!$G$45+'Map and Results'!$G57)*(TowerDistanceMatrix!Y39+'Map and Results'!$G$45+'Map and Results'!$G57))))</f>
        <v>0</v>
      </c>
      <c r="Z40" s="26">
        <f ca="1">IF(TowerDistanceMatrix!Z39&lt;=ABS('Map and Results'!$G$46-'Map and Results'!$G57),MIN('Map and Results'!$H$46,'Map and Results'!$H57),IF(TowerDistanceMatrix!Z39&gt;=('Map and Results'!$G57+'Map and Results'!$G$46),0,'Map and Results'!$G$46^2*ACOS((TowerDistanceMatrix!Z39^2+'Map and Results'!$G$46^2-'Map and Results'!$G57^2)/(2*TowerDistanceMatrix!Z39*'Map and Results'!$G$46))+'Map and Results'!$G57^2*ACOS((TowerDistanceMatrix!Z39^2-'Map and Results'!$G$46^2+'Map and Results'!$G57^2)/(2*TowerDistanceMatrix!Z39*'Map and Results'!$G57))-0.5*SQRT((-TowerDistanceMatrix!Z39+'Map and Results'!$G$46+'Map and Results'!$G57)*(TowerDistanceMatrix!Z39+'Map and Results'!$G$46-'Map and Results'!$G57)*(TowerDistanceMatrix!Z39-'Map and Results'!$G$46+'Map and Results'!$G57)*(TowerDistanceMatrix!Z39+'Map and Results'!$G$46+'Map and Results'!$G57))))</f>
        <v>435.43835923747736</v>
      </c>
      <c r="AA40" s="26">
        <f ca="1">IF(TowerDistanceMatrix!AA39&lt;=ABS('Map and Results'!$G$47-'Map and Results'!$G57),MIN('Map and Results'!$H$47,'Map and Results'!$H57),IF(TowerDistanceMatrix!AA39&gt;=('Map and Results'!$G57+'Map and Results'!$G$47),0,'Map and Results'!$G$47^2*ACOS((TowerDistanceMatrix!AA39^2+'Map and Results'!$G$47^2-'Map and Results'!$G57^2)/(2*TowerDistanceMatrix!AA39*'Map and Results'!$G$47))+'Map and Results'!$G57^2*ACOS((TowerDistanceMatrix!AA39^2-'Map and Results'!$G$47^2+'Map and Results'!$G57^2)/(2*TowerDistanceMatrix!AA39*'Map and Results'!$G57))-0.5*SQRT((-TowerDistanceMatrix!AA39+'Map and Results'!$G$47+'Map and Results'!$G57)*(TowerDistanceMatrix!AA39+'Map and Results'!$G$47-'Map and Results'!$G57)*(TowerDistanceMatrix!AA39-'Map and Results'!$G$47+'Map and Results'!$G57)*(TowerDistanceMatrix!AA39+'Map and Results'!$G$47+'Map and Results'!$G57))))</f>
        <v>0</v>
      </c>
      <c r="AB40" s="26">
        <f ca="1">IF(TowerDistanceMatrix!AB39&lt;=ABS('Map and Results'!$G$48-'Map and Results'!$G57),MIN('Map and Results'!$H$48,'Map and Results'!$H57),IF(TowerDistanceMatrix!AB39&gt;=('Map and Results'!$G57+'Map and Results'!$G$48),0,'Map and Results'!$G$48^2*ACOS((TowerDistanceMatrix!AB39^2+'Map and Results'!$G$48^2-'Map and Results'!$G57^2)/(2*TowerDistanceMatrix!AB39*'Map and Results'!$G$48))+'Map and Results'!$G57^2*ACOS((TowerDistanceMatrix!AB39^2-'Map and Results'!$G$48^2+'Map and Results'!$G57^2)/(2*TowerDistanceMatrix!AB39*'Map and Results'!$G57))-0.5*SQRT((-TowerDistanceMatrix!AB39+'Map and Results'!$G$48+'Map and Results'!$G57)*(TowerDistanceMatrix!AB39+'Map and Results'!$G$48-'Map and Results'!$G57)*(TowerDistanceMatrix!AB39-'Map and Results'!$G$48+'Map and Results'!$G57)*(TowerDistanceMatrix!AB39+'Map and Results'!$G$48+'Map and Results'!$G57))))</f>
        <v>0</v>
      </c>
      <c r="AC40" s="26">
        <f ca="1">IF(TowerDistanceMatrix!AC39&lt;=ABS('Map and Results'!$G$49-'Map and Results'!$G57),MIN('Map and Results'!$H$49,'Map and Results'!$H57),IF(TowerDistanceMatrix!AC39&gt;=('Map and Results'!$G57+'Map and Results'!$G$49),0,'Map and Results'!$G$49^2*ACOS((TowerDistanceMatrix!AC39^2+'Map and Results'!$G$49^2-'Map and Results'!$G57^2)/(2*TowerDistanceMatrix!AC39*'Map and Results'!$G$49))+'Map and Results'!$G57^2*ACOS((TowerDistanceMatrix!AC39^2-'Map and Results'!$G$49^2+'Map and Results'!$G57^2)/(2*TowerDistanceMatrix!AC39*'Map and Results'!$G57))-0.5*SQRT((-TowerDistanceMatrix!AC39+'Map and Results'!$G$49+'Map and Results'!$G57)*(TowerDistanceMatrix!AC39+'Map and Results'!$G$49-'Map and Results'!$G57)*(TowerDistanceMatrix!AC39-'Map and Results'!$G$49+'Map and Results'!$G57)*(TowerDistanceMatrix!AC39+'Map and Results'!$G$49+'Map and Results'!$G57))))</f>
        <v>0</v>
      </c>
      <c r="AD40" s="26">
        <f ca="1">IF(TowerDistanceMatrix!AD39&lt;=ABS('Map and Results'!$G$50-'Map and Results'!$G57),MIN('Map and Results'!$H$50,'Map and Results'!$H57),IF(TowerDistanceMatrix!AD39&gt;=('Map and Results'!$G57+'Map and Results'!$G$50),0,'Map and Results'!$G$50^2*ACOS((TowerDistanceMatrix!AD39^2+'Map and Results'!$G$50^2-'Map and Results'!$G57^2)/(2*TowerDistanceMatrix!AD39*'Map and Results'!$G$50))+'Map and Results'!$G57^2*ACOS((TowerDistanceMatrix!AD39^2-'Map and Results'!$G$50^2+'Map and Results'!$G57^2)/(2*TowerDistanceMatrix!AD39*'Map and Results'!$G57))-0.5*SQRT((-TowerDistanceMatrix!AD39+'Map and Results'!$G$50+'Map and Results'!$G57)*(TowerDistanceMatrix!AD39+'Map and Results'!$G$50-'Map and Results'!$G57)*(TowerDistanceMatrix!AD39-'Map and Results'!$G$50+'Map and Results'!$G57)*(TowerDistanceMatrix!AD39+'Map and Results'!$G$50+'Map and Results'!$G57))))</f>
        <v>0</v>
      </c>
      <c r="AE40" s="26">
        <f ca="1">IF(TowerDistanceMatrix!AE39&lt;=ABS('Map and Results'!$G$51-'Map and Results'!$G57),MIN('Map and Results'!$H$51,'Map and Results'!$H57),IF(TowerDistanceMatrix!AE39&gt;=('Map and Results'!$G57+'Map and Results'!$G$51),0,'Map and Results'!$G$51^2*ACOS((TowerDistanceMatrix!AE39^2+'Map and Results'!$G$51^2-'Map and Results'!$G57^2)/(2*TowerDistanceMatrix!AE39*'Map and Results'!$G$51))+'Map and Results'!$G57^2*ACOS((TowerDistanceMatrix!AE39^2-'Map and Results'!$G$51^2+'Map and Results'!$G57^2)/(2*TowerDistanceMatrix!AE39*'Map and Results'!$G57))-0.5*SQRT((-TowerDistanceMatrix!AE39+'Map and Results'!$G$51+'Map and Results'!$G57)*(TowerDistanceMatrix!AE39+'Map and Results'!$G$51-'Map and Results'!$G57)*(TowerDistanceMatrix!AE39-'Map and Results'!$G$51+'Map and Results'!$G57)*(TowerDistanceMatrix!AE39+'Map and Results'!$G$51+'Map and Results'!$G57))))</f>
        <v>0</v>
      </c>
      <c r="AF40" s="26">
        <f ca="1">IF(TowerDistanceMatrix!AF39&lt;=ABS('Map and Results'!$G$52-'Map and Results'!$G57),MIN('Map and Results'!$H$52,'Map and Results'!$H57),IF(TowerDistanceMatrix!AF39&gt;=('Map and Results'!$G57+'Map and Results'!$G$52),0,'Map and Results'!$G$52^2*ACOS((TowerDistanceMatrix!AF39^2+'Map and Results'!$G$52^2-'Map and Results'!$G57^2)/(2*TowerDistanceMatrix!AF39*'Map and Results'!$G$52))+'Map and Results'!$G57^2*ACOS((TowerDistanceMatrix!AF39^2-'Map and Results'!$G$52^2+'Map and Results'!$G57^2)/(2*TowerDistanceMatrix!AF39*'Map and Results'!$G57))-0.5*SQRT((-TowerDistanceMatrix!AF39+'Map and Results'!$G$52+'Map and Results'!$G57)*(TowerDistanceMatrix!AF39+'Map and Results'!$G$52-'Map and Results'!$G57)*(TowerDistanceMatrix!AF39-'Map and Results'!$G$52+'Map and Results'!$G57)*(TowerDistanceMatrix!AF39+'Map and Results'!$G$52+'Map and Results'!$G57))))</f>
        <v>0</v>
      </c>
      <c r="AG40" s="26">
        <f ca="1">IF(TowerDistanceMatrix!AG39&lt;=ABS('Map and Results'!$G$53-'Map and Results'!$G57),MIN('Map and Results'!$H$53,'Map and Results'!$H57),IF(TowerDistanceMatrix!AG39&gt;=('Map and Results'!$G57+'Map and Results'!$G$53),0,'Map and Results'!$G$53^2*ACOS((TowerDistanceMatrix!AG39^2+'Map and Results'!$G$53^2-'Map and Results'!$G57^2)/(2*TowerDistanceMatrix!AG39*'Map and Results'!$G$53))+'Map and Results'!$G57^2*ACOS((TowerDistanceMatrix!AG39^2-'Map and Results'!$G$53^2+'Map and Results'!$G57^2)/(2*TowerDistanceMatrix!AG39*'Map and Results'!$G57))-0.5*SQRT((-TowerDistanceMatrix!AG39+'Map and Results'!$G$53+'Map and Results'!$G57)*(TowerDistanceMatrix!AG39+'Map and Results'!$G$53-'Map and Results'!$G57)*(TowerDistanceMatrix!AG39-'Map and Results'!$G$53+'Map and Results'!$G57)*(TowerDistanceMatrix!AG39+'Map and Results'!$G$53+'Map and Results'!$G57))))</f>
        <v>0</v>
      </c>
      <c r="AH40" s="26">
        <f ca="1">IF(TowerDistanceMatrix!AH39&lt;=ABS('Map and Results'!$G$54-'Map and Results'!$G57),MIN('Map and Results'!$H$54,'Map and Results'!$H57),IF(TowerDistanceMatrix!AH39&gt;=('Map and Results'!$G57+'Map and Results'!$G$54),0,'Map and Results'!$G$54^2*ACOS((TowerDistanceMatrix!AH39^2+'Map and Results'!$G$54^2-'Map and Results'!$G57^2)/(2*TowerDistanceMatrix!AH39*'Map and Results'!$G$54))+'Map and Results'!$G57^2*ACOS((TowerDistanceMatrix!AH39^2-'Map and Results'!$G$54^2+'Map and Results'!$G57^2)/(2*TowerDistanceMatrix!AH39*'Map and Results'!$G57))-0.5*SQRT((-TowerDistanceMatrix!AH39+'Map and Results'!$G$54+'Map and Results'!$G57)*(TowerDistanceMatrix!AH39+'Map and Results'!$G$54-'Map and Results'!$G57)*(TowerDistanceMatrix!AH39-'Map and Results'!$G$54+'Map and Results'!$G57)*(TowerDistanceMatrix!AH39+'Map and Results'!$G$54+'Map and Results'!$G57))))</f>
        <v>0</v>
      </c>
      <c r="AI40" s="26">
        <f ca="1">IF(TowerDistanceMatrix!AI39&lt;=ABS('Map and Results'!$G$55-'Map and Results'!$G57),MIN('Map and Results'!$H$55,'Map and Results'!$H57),IF(TowerDistanceMatrix!AI39&gt;=('Map and Results'!$G57+'Map and Results'!$G$55),0,'Map and Results'!$G$55^2*ACOS((TowerDistanceMatrix!AI39^2+'Map and Results'!$G$55^2-'Map and Results'!$G57^2)/(2*TowerDistanceMatrix!AI39*'Map and Results'!$G$55))+'Map and Results'!$G57^2*ACOS((TowerDistanceMatrix!AI39^2-'Map and Results'!$G$55^2+'Map and Results'!$G57^2)/(2*TowerDistanceMatrix!AI39*'Map and Results'!$G57))-0.5*SQRT((-TowerDistanceMatrix!AI39+'Map and Results'!$G$55+'Map and Results'!$G57)*(TowerDistanceMatrix!AI39+'Map and Results'!$G$55-'Map and Results'!$G57)*(TowerDistanceMatrix!AI39-'Map and Results'!$G$55+'Map and Results'!$G57)*(TowerDistanceMatrix!AI39+'Map and Results'!$G$55+'Map and Results'!$G57))))</f>
        <v>0</v>
      </c>
      <c r="AJ40" s="26">
        <f ca="1">IF(TowerDistanceMatrix!AJ39&lt;=ABS('Map and Results'!$G$56-'Map and Results'!$G57),MIN('Map and Results'!$H$56,'Map and Results'!$H57),IF(TowerDistanceMatrix!AJ39&gt;=('Map and Results'!$G57+'Map and Results'!$G$56),0,'Map and Results'!$G$56^2*ACOS((TowerDistanceMatrix!AJ39^2+'Map and Results'!$G$56^2-'Map and Results'!$G57^2)/(2*TowerDistanceMatrix!AJ39*'Map and Results'!$G$56))+'Map and Results'!$G57^2*ACOS((TowerDistanceMatrix!AJ39^2-'Map and Results'!$G$56^2+'Map and Results'!$G57^2)/(2*TowerDistanceMatrix!AJ39*'Map and Results'!$G57))-0.5*SQRT((-TowerDistanceMatrix!AJ39+'Map and Results'!$G$56+'Map and Results'!$G57)*(TowerDistanceMatrix!AJ39+'Map and Results'!$G$56-'Map and Results'!$G57)*(TowerDistanceMatrix!AJ39-'Map and Results'!$G$56+'Map and Results'!$G57)*(TowerDistanceMatrix!AJ39+'Map and Results'!$G$56+'Map and Results'!$G57))))</f>
        <v>0</v>
      </c>
      <c r="AK40" s="26">
        <f ca="1">IF(TowerDistanceMatrix!AK39&lt;=ABS('Map and Results'!$G$57-'Map and Results'!$G57),MIN('Map and Results'!$H$57,'Map and Results'!$H57),IF(TowerDistanceMatrix!AK39&gt;=('Map and Results'!$G57+'Map and Results'!$G$57),0,'Map and Results'!$G$57^2*ACOS((TowerDistanceMatrix!AK39^2+'Map and Results'!$G$57^2-'Map and Results'!$G57^2)/(2*TowerDistanceMatrix!AK39*'Map and Results'!$G$57))+'Map and Results'!$G57^2*ACOS((TowerDistanceMatrix!AK39^2-'Map and Results'!$G$57^2+'Map and Results'!$G57^2)/(2*TowerDistanceMatrix!AK39*'Map and Results'!$G57))-0.5*SQRT((-TowerDistanceMatrix!AK39+'Map and Results'!$G$57+'Map and Results'!$G57)*(TowerDistanceMatrix!AK39+'Map and Results'!$G$57-'Map and Results'!$G57)*(TowerDistanceMatrix!AK39-'Map and Results'!$G$57+'Map and Results'!$G57)*(TowerDistanceMatrix!AK39+'Map and Results'!$G$57+'Map and Results'!$G57))))</f>
        <v>0</v>
      </c>
      <c r="AL40" s="26">
        <f ca="1">IF(TowerDistanceMatrix!AL39&lt;=ABS('Map and Results'!$G$58-'Map and Results'!$G57),MIN('Map and Results'!$H$58,'Map and Results'!$H57),IF(TowerDistanceMatrix!AL39&gt;=('Map and Results'!$G57+'Map and Results'!$G$58),0,'Map and Results'!$G$58^2*ACOS((TowerDistanceMatrix!AL39^2+'Map and Results'!$G$58^2-'Map and Results'!$G57^2)/(2*TowerDistanceMatrix!AL39*'Map and Results'!$G$58))+'Map and Results'!$G57^2*ACOS((TowerDistanceMatrix!AL39^2-'Map and Results'!$G$58^2+'Map and Results'!$G57^2)/(2*TowerDistanceMatrix!AL39*'Map and Results'!$G57))-0.5*SQRT((-TowerDistanceMatrix!AL39+'Map and Results'!$G$58+'Map and Results'!$G57)*(TowerDistanceMatrix!AL39+'Map and Results'!$G$58-'Map and Results'!$G57)*(TowerDistanceMatrix!AL39-'Map and Results'!$G$58+'Map and Results'!$G57)*(TowerDistanceMatrix!AL39+'Map and Results'!$G$58+'Map and Results'!$G57))))</f>
        <v>0</v>
      </c>
      <c r="AM40" s="26">
        <f ca="1">IF(TowerDistanceMatrix!AM39&lt;=ABS('Map and Results'!$G$59-'Map and Results'!$G57),MIN('Map and Results'!$H$59,'Map and Results'!$H57),IF(TowerDistanceMatrix!AM39&gt;=('Map and Results'!$G57+'Map and Results'!$G$59),0,'Map and Results'!$G$59^2*ACOS((TowerDistanceMatrix!AM39^2+'Map and Results'!$G$59^2-'Map and Results'!$G57^2)/(2*TowerDistanceMatrix!AM39*'Map and Results'!$G$59))+'Map and Results'!$G57^2*ACOS((TowerDistanceMatrix!AM39^2-'Map and Results'!$G$59^2+'Map and Results'!$G57^2)/(2*TowerDistanceMatrix!AM39*'Map and Results'!$G57))-0.5*SQRT((-TowerDistanceMatrix!AM39+'Map and Results'!$G$59+'Map and Results'!$G57)*(TowerDistanceMatrix!AM39+'Map and Results'!$G$59-'Map and Results'!$G57)*(TowerDistanceMatrix!AM39-'Map and Results'!$G$59+'Map and Results'!$G57)*(TowerDistanceMatrix!AM39+'Map and Results'!$G$59+'Map and Results'!$G57))))</f>
        <v>0</v>
      </c>
      <c r="AN40" s="26">
        <f ca="1">IF(TowerDistanceMatrix!AN39&lt;=ABS('Map and Results'!$G$60-'Map and Results'!$G57),MIN('Map and Results'!$H$60,'Map and Results'!$H57),IF(TowerDistanceMatrix!AN39&gt;=('Map and Results'!$G57+'Map and Results'!$G$60),0,'Map and Results'!$G$60^2*ACOS((TowerDistanceMatrix!AN39^2+'Map and Results'!$G$60^2-'Map and Results'!$G57^2)/(2*TowerDistanceMatrix!AN39*'Map and Results'!$G$60))+'Map and Results'!$G57^2*ACOS((TowerDistanceMatrix!AN39^2-'Map and Results'!$G$60^2+'Map and Results'!$G57^2)/(2*TowerDistanceMatrix!AN39*'Map and Results'!$G57))-0.5*SQRT((-TowerDistanceMatrix!AN39+'Map and Results'!$G$60+'Map and Results'!$G57)*(TowerDistanceMatrix!AN39+'Map and Results'!$G$60-'Map and Results'!$G57)*(TowerDistanceMatrix!AN39-'Map and Results'!$G$60+'Map and Results'!$G57)*(TowerDistanceMatrix!AN39+'Map and Results'!$G$60+'Map and Results'!$G57))))</f>
        <v>0</v>
      </c>
      <c r="AO40" s="26">
        <f ca="1">IF(TowerDistanceMatrix!AO39&lt;=ABS('Map and Results'!$G$61-'Map and Results'!$G57),MIN('Map and Results'!$H$61,'Map and Results'!$H57),IF(TowerDistanceMatrix!AO39&gt;=('Map and Results'!$G57+'Map and Results'!$G$61),0,'Map and Results'!$G$61^2*ACOS((TowerDistanceMatrix!AO39^2+'Map and Results'!$G$61^2-'Map and Results'!$G57^2)/(2*TowerDistanceMatrix!AO39*'Map and Results'!$G$61))+'Map and Results'!$G57^2*ACOS((TowerDistanceMatrix!AO39^2-'Map and Results'!$G$61^2+'Map and Results'!$G57^2)/(2*TowerDistanceMatrix!AO39*'Map and Results'!$G57))-0.5*SQRT((-TowerDistanceMatrix!AO39+'Map and Results'!$G$61+'Map and Results'!$G57)*(TowerDistanceMatrix!AO39+'Map and Results'!$G$61-'Map and Results'!$G57)*(TowerDistanceMatrix!AO39-'Map and Results'!$G$61+'Map and Results'!$G57)*(TowerDistanceMatrix!AO39+'Map and Results'!$G$61+'Map and Results'!$G57))))</f>
        <v>0</v>
      </c>
      <c r="AP40" s="26">
        <f ca="1">IF(TowerDistanceMatrix!AP39&lt;=ABS('Map and Results'!$G$62-'Map and Results'!$G57),MIN('Map and Results'!$H$62,'Map and Results'!$H57),IF(TowerDistanceMatrix!AP39&gt;=('Map and Results'!$G57+'Map and Results'!$G$62),0,'Map and Results'!$G$62^2*ACOS((TowerDistanceMatrix!AP39^2+'Map and Results'!$G$62^2-'Map and Results'!$G57^2)/(2*TowerDistanceMatrix!AP39*'Map and Results'!$G$62))+'Map and Results'!$G57^2*ACOS((TowerDistanceMatrix!AP39^2-'Map and Results'!$G$62^2+'Map and Results'!$G57^2)/(2*TowerDistanceMatrix!AP39*'Map and Results'!$G57))-0.5*SQRT((-TowerDistanceMatrix!AP39+'Map and Results'!$G$62+'Map and Results'!$G57)*(TowerDistanceMatrix!AP39+'Map and Results'!$G$62-'Map and Results'!$G57)*(TowerDistanceMatrix!AP39-'Map and Results'!$G$62+'Map and Results'!$G57)*(TowerDistanceMatrix!AP39+'Map and Results'!$G$62+'Map and Results'!$G57))))</f>
        <v>0</v>
      </c>
      <c r="AQ40" s="26">
        <f ca="1">IF(TowerDistanceMatrix!AQ39&lt;=ABS('Map and Results'!$G$63-'Map and Results'!$G57),MIN('Map and Results'!$H$63,'Map and Results'!$H57),IF(TowerDistanceMatrix!AQ39&gt;=('Map and Results'!$G57+'Map and Results'!$G$63),0,'Map and Results'!$G$63^2*ACOS((TowerDistanceMatrix!AQ39^2+'Map and Results'!$G$63^2-'Map and Results'!$G57^2)/(2*TowerDistanceMatrix!AQ39*'Map and Results'!$G$63))+'Map and Results'!$G57^2*ACOS((TowerDistanceMatrix!AQ39^2-'Map and Results'!$G$63^2+'Map and Results'!$G57^2)/(2*TowerDistanceMatrix!AQ39*'Map and Results'!$G57))-0.5*SQRT((-TowerDistanceMatrix!AQ39+'Map and Results'!$G$63+'Map and Results'!$G57)*(TowerDistanceMatrix!AQ39+'Map and Results'!$G$63-'Map and Results'!$G57)*(TowerDistanceMatrix!AQ39-'Map and Results'!$G$63+'Map and Results'!$G57)*(TowerDistanceMatrix!AQ39+'Map and Results'!$G$63+'Map and Results'!$G57))))</f>
        <v>0</v>
      </c>
      <c r="AR40" s="26">
        <f ca="1">IF(TowerDistanceMatrix!AR39&lt;=ABS('Map and Results'!$G$64-'Map and Results'!$G57),MIN('Map and Results'!$H$64,'Map and Results'!$H57),IF(TowerDistanceMatrix!AR39&gt;=('Map and Results'!$G57+'Map and Results'!$G$64),0,'Map and Results'!$G$64^2*ACOS((TowerDistanceMatrix!AR39^2+'Map and Results'!$G$64^2-'Map and Results'!$G57^2)/(2*TowerDistanceMatrix!AR39*'Map and Results'!$G$64))+'Map and Results'!$G57^2*ACOS((TowerDistanceMatrix!AR39^2-'Map and Results'!$G$64^2+'Map and Results'!$G57^2)/(2*TowerDistanceMatrix!AR39*'Map and Results'!$G57))-0.5*SQRT((-TowerDistanceMatrix!AR39+'Map and Results'!$G$64+'Map and Results'!$G57)*(TowerDistanceMatrix!AR39+'Map and Results'!$G$64-'Map and Results'!$G57)*(TowerDistanceMatrix!AR39-'Map and Results'!$G$64+'Map and Results'!$G57)*(TowerDistanceMatrix!AR39+'Map and Results'!$G$64+'Map and Results'!$G57))))</f>
        <v>0</v>
      </c>
      <c r="AS40" s="26">
        <f ca="1">IF(TowerDistanceMatrix!AS39&lt;=ABS('Map and Results'!$G$65-'Map and Results'!$G57),MIN('Map and Results'!$H$65,'Map and Results'!$H57),IF(TowerDistanceMatrix!AS39&gt;=('Map and Results'!$G57+'Map and Results'!$G$65),0,'Map and Results'!$G$65^2*ACOS((TowerDistanceMatrix!AS39^2+'Map and Results'!$G$65^2-'Map and Results'!$G57^2)/(2*TowerDistanceMatrix!AS39*'Map and Results'!$G$65))+'Map and Results'!$G57^2*ACOS((TowerDistanceMatrix!AS39^2-'Map and Results'!$G$65^2+'Map and Results'!$G57^2)/(2*TowerDistanceMatrix!AS39*'Map and Results'!$G57))-0.5*SQRT((-TowerDistanceMatrix!AS39+'Map and Results'!$G$65+'Map and Results'!$G57)*(TowerDistanceMatrix!AS39+'Map and Results'!$G$65-'Map and Results'!$G57)*(TowerDistanceMatrix!AS39-'Map and Results'!$G$65+'Map and Results'!$G57)*(TowerDistanceMatrix!AS39+'Map and Results'!$G$65+'Map and Results'!$G57))))</f>
        <v>0</v>
      </c>
      <c r="AT40" s="26">
        <f ca="1">IF(TowerDistanceMatrix!AT39&lt;=ABS('Map and Results'!$G$66-'Map and Results'!$G57),MIN('Map and Results'!$H$66,'Map and Results'!$H57),IF(TowerDistanceMatrix!AT39&gt;=('Map and Results'!$G57+'Map and Results'!$G$66),0,'Map and Results'!$G$66^2*ACOS((TowerDistanceMatrix!AT39^2+'Map and Results'!$G$66^2-'Map and Results'!$G57^2)/(2*TowerDistanceMatrix!AT39*'Map and Results'!$G$66))+'Map and Results'!$G57^2*ACOS((TowerDistanceMatrix!AT39^2-'Map and Results'!$G$66^2+'Map and Results'!$G57^2)/(2*TowerDistanceMatrix!AT39*'Map and Results'!$G57))-0.5*SQRT((-TowerDistanceMatrix!AT39+'Map and Results'!$G$66+'Map and Results'!$G57)*(TowerDistanceMatrix!AT39+'Map and Results'!$G$66-'Map and Results'!$G57)*(TowerDistanceMatrix!AT39-'Map and Results'!$G$66+'Map and Results'!$G57)*(TowerDistanceMatrix!AT39+'Map and Results'!$G$66+'Map and Results'!$G57))))</f>
        <v>0</v>
      </c>
      <c r="AU40" s="26">
        <f ca="1">IF(TowerDistanceMatrix!AU39&lt;=ABS('Map and Results'!$G$67-'Map and Results'!$G57),MIN('Map and Results'!$H$67,'Map and Results'!$H57),IF(TowerDistanceMatrix!AU39&gt;=('Map and Results'!$G57+'Map and Results'!$G$67),0,'Map and Results'!$G$67^2*ACOS((TowerDistanceMatrix!AU39^2+'Map and Results'!$G$67^2-'Map and Results'!$G57^2)/(2*TowerDistanceMatrix!AU39*'Map and Results'!$G$67))+'Map and Results'!$G57^2*ACOS((TowerDistanceMatrix!AU39^2-'Map and Results'!$G$67^2+'Map and Results'!$G57^2)/(2*TowerDistanceMatrix!AU39*'Map and Results'!$G57))-0.5*SQRT((-TowerDistanceMatrix!AU39+'Map and Results'!$G$67+'Map and Results'!$G57)*(TowerDistanceMatrix!AU39+'Map and Results'!$G$67-'Map and Results'!$G57)*(TowerDistanceMatrix!AU39-'Map and Results'!$G$67+'Map and Results'!$G57)*(TowerDistanceMatrix!AU39+'Map and Results'!$G$67+'Map and Results'!$G57))))</f>
        <v>0</v>
      </c>
      <c r="AV40" s="26">
        <f ca="1">IF(TowerDistanceMatrix!AV39&lt;=ABS('Map and Results'!$G$68-'Map and Results'!$G57),MIN('Map and Results'!$H$68,'Map and Results'!$H57),IF(TowerDistanceMatrix!AV39&gt;=('Map and Results'!$G57+'Map and Results'!$G$68),0,'Map and Results'!$G$68^2*ACOS((TowerDistanceMatrix!AV39^2+'Map and Results'!$G$68^2-'Map and Results'!$G57^2)/(2*TowerDistanceMatrix!AV39*'Map and Results'!$G$68))+'Map and Results'!$G57^2*ACOS((TowerDistanceMatrix!AV39^2-'Map and Results'!$G$68^2+'Map and Results'!$G57^2)/(2*TowerDistanceMatrix!AV39*'Map and Results'!$G57))-0.5*SQRT((-TowerDistanceMatrix!AV39+'Map and Results'!$G$68+'Map and Results'!$G57)*(TowerDistanceMatrix!AV39+'Map and Results'!$G$68-'Map and Results'!$G57)*(TowerDistanceMatrix!AV39-'Map and Results'!$G$68+'Map and Results'!$G57)*(TowerDistanceMatrix!AV39+'Map and Results'!$G$68+'Map and Results'!$G57))))</f>
        <v>0</v>
      </c>
      <c r="AW40" s="26">
        <f ca="1">IF(TowerDistanceMatrix!AW39&lt;=ABS('Map and Results'!$G$69-'Map and Results'!$G57),MIN('Map and Results'!$H$69,'Map and Results'!$H57),IF(TowerDistanceMatrix!AW39&gt;=('Map and Results'!$G57+'Map and Results'!$G$69),0,'Map and Results'!$G$69^2*ACOS((TowerDistanceMatrix!AW39^2+'Map and Results'!$G$69^2-'Map and Results'!$G57^2)/(2*TowerDistanceMatrix!AW39*'Map and Results'!$G$69))+'Map and Results'!$G57^2*ACOS((TowerDistanceMatrix!AW39^2-'Map and Results'!$G$69^2+'Map and Results'!$G57^2)/(2*TowerDistanceMatrix!AW39*'Map and Results'!$G57))-0.5*SQRT((-TowerDistanceMatrix!AW39+'Map and Results'!$G$69+'Map and Results'!$G57)*(TowerDistanceMatrix!AW39+'Map and Results'!$G$69-'Map and Results'!$G57)*(TowerDistanceMatrix!AW39-'Map and Results'!$G$69+'Map and Results'!$G57)*(TowerDistanceMatrix!AW39+'Map and Results'!$G$69+'Map and Results'!$G57))))</f>
        <v>0</v>
      </c>
      <c r="AX40" s="26">
        <f ca="1">IF(TowerDistanceMatrix!AX39&lt;=ABS('Map and Results'!$G$70-'Map and Results'!$G57),MIN('Map and Results'!$H$70,'Map and Results'!$H57),IF(TowerDistanceMatrix!AX39&gt;=('Map and Results'!$G57+'Map and Results'!$G$70),0,'Map and Results'!$G$70^2*ACOS((TowerDistanceMatrix!AX39^2+'Map and Results'!$G$70^2-'Map and Results'!$G57^2)/(2*TowerDistanceMatrix!AX39*'Map and Results'!$G$70))+'Map and Results'!$G57^2*ACOS((TowerDistanceMatrix!AX39^2-'Map and Results'!$G$70^2+'Map and Results'!$G57^2)/(2*TowerDistanceMatrix!AX39*'Map and Results'!$G57))-0.5*SQRT((-TowerDistanceMatrix!AX39+'Map and Results'!$G$70+'Map and Results'!$G57)*(TowerDistanceMatrix!AX39+'Map and Results'!$G$70-'Map and Results'!$G57)*(TowerDistanceMatrix!AX39-'Map and Results'!$G$70+'Map and Results'!$G57)*(TowerDistanceMatrix!AX39+'Map and Results'!$G$70+'Map and Results'!$G57))))</f>
        <v>0</v>
      </c>
      <c r="AY40" s="26">
        <f ca="1">IF(TowerDistanceMatrix!AY39&lt;=ABS('Map and Results'!$G$71-'Map and Results'!$G57),MIN('Map and Results'!$H$71,'Map and Results'!$H57),IF(TowerDistanceMatrix!AY39&gt;=('Map and Results'!$G57+'Map and Results'!$G$71),0,'Map and Results'!$G$71^2*ACOS((TowerDistanceMatrix!AY39^2+'Map and Results'!$G$71^2-'Map and Results'!$G57^2)/(2*TowerDistanceMatrix!AY39*'Map and Results'!$G$71))+'Map and Results'!$G57^2*ACOS((TowerDistanceMatrix!AY39^2-'Map and Results'!$G$71^2+'Map and Results'!$G57^2)/(2*TowerDistanceMatrix!AY39*'Map and Results'!$G57))-0.5*SQRT((-TowerDistanceMatrix!AY39+'Map and Results'!$G$71+'Map and Results'!$G57)*(TowerDistanceMatrix!AY39+'Map and Results'!$G$71-'Map and Results'!$G57)*(TowerDistanceMatrix!AY39-'Map and Results'!$G$71+'Map and Results'!$G57)*(TowerDistanceMatrix!AY39+'Map and Results'!$G$71+'Map and Results'!$G57))))</f>
        <v>0</v>
      </c>
      <c r="AZ40" s="26">
        <f ca="1">IF(TowerDistanceMatrix!AZ39&lt;=ABS('Map and Results'!$G$72-'Map and Results'!$G57),MIN('Map and Results'!$H$72,'Map and Results'!$H57),IF(TowerDistanceMatrix!AZ39&gt;=('Map and Results'!$G57+'Map and Results'!$G$72),0,'Map and Results'!$G$72^2*ACOS((TowerDistanceMatrix!AZ39^2+'Map and Results'!$G$72^2-'Map and Results'!$G57^2)/(2*TowerDistanceMatrix!AZ39*'Map and Results'!$G$72))+'Map and Results'!$G57^2*ACOS((TowerDistanceMatrix!AZ39^2-'Map and Results'!$G$72^2+'Map and Results'!$G57^2)/(2*TowerDistanceMatrix!AZ39*'Map and Results'!$G57))-0.5*SQRT((-TowerDistanceMatrix!AZ39+'Map and Results'!$G$72+'Map and Results'!$G57)*(TowerDistanceMatrix!AZ39+'Map and Results'!$G$72-'Map and Results'!$G57)*(TowerDistanceMatrix!AZ39-'Map and Results'!$G$72+'Map and Results'!$G57)*(TowerDistanceMatrix!AZ39+'Map and Results'!$G$72+'Map and Results'!$G57))))</f>
        <v>0</v>
      </c>
      <c r="BA40" s="26"/>
      <c r="BB40" s="26"/>
      <c r="BC40">
        <f ca="1">IF('Map and Results'!B57=0,0,SUM(C40:AZ40))-BE40</f>
        <v>0</v>
      </c>
      <c r="BD40">
        <v>35</v>
      </c>
      <c r="BE40">
        <f t="shared" ca="1" si="3"/>
        <v>0</v>
      </c>
      <c r="BG40">
        <f t="shared" ca="1" si="1"/>
        <v>0</v>
      </c>
      <c r="BH40">
        <f t="shared" ca="1" si="2"/>
        <v>0</v>
      </c>
      <c r="BJ40">
        <f ca="1">IF('Map and Results'!B57=0,0,IF((SUM(C40:AZ40)-BE40)&gt;BH40,$BJ$3,0))</f>
        <v>0</v>
      </c>
    </row>
    <row r="41" spans="2:62" ht="15">
      <c r="B41" s="7">
        <v>36</v>
      </c>
      <c r="C41" s="4">
        <f ca="1">IF(TowerDistanceMatrix!C40&lt;=ABS('Map and Results'!$G$23-'Map and Results'!G58),MIN('Map and Results'!H58,'Map and Results'!H56),IF(TowerDistanceMatrix!C40&gt;=('Map and Results'!$G$23+'Map and Results'!G58),0,'Map and Results'!$G$23^2*ACOS((TowerDistanceMatrix!C40^2+'Map and Results'!$G$23^2-'Map and Results'!G58^2)/(2*TowerDistanceMatrix!C40*'Map and Results'!$G$23))+'Map and Results'!G58^2*ACOS((TowerDistanceMatrix!C40^2-'Map and Results'!$G$23^2+'Map and Results'!G58^2)/(2*TowerDistanceMatrix!C40*'Map and Results'!G58))-0.5*SQRT((-TowerDistanceMatrix!C40+'Map and Results'!$G$23+'Map and Results'!G58)*(TowerDistanceMatrix!C40+'Map and Results'!$G$23-'Map and Results'!G58)*(TowerDistanceMatrix!C40-'Map and Results'!$G$23+'Map and Results'!G58)*(TowerDistanceMatrix!C40+'Map and Results'!$G$23+'Map and Results'!G58))))</f>
        <v>530.36400708171482</v>
      </c>
      <c r="D41">
        <f ca="1">IF(TowerDistanceMatrix!D40&lt;=ABS('Map and Results'!$G$24-'Map and Results'!G58),MIN('Map and Results'!$H$24,'Map and Results'!H58),IF(TowerDistanceMatrix!D40&gt;=('Map and Results'!G58+'Map and Results'!$G$24),0,'Map and Results'!$G$24^2*ACOS((TowerDistanceMatrix!D40^2+'Map and Results'!$G$24^2-'Map and Results'!G58^2)/(2*TowerDistanceMatrix!D40*'Map and Results'!$G$24))+'Map and Results'!G58^2*ACOS((TowerDistanceMatrix!D40^2-'Map and Results'!$G$24^2+'Map and Results'!G58^2)/(2*TowerDistanceMatrix!D40*'Map and Results'!G58))-0.5*SQRT((-TowerDistanceMatrix!D40+'Map and Results'!$G$24+'Map and Results'!G58)*(TowerDistanceMatrix!D40+'Map and Results'!$G$24-'Map and Results'!G58)*(TowerDistanceMatrix!D40-'Map and Results'!$G$24+'Map and Results'!G58)*(TowerDistanceMatrix!D40+'Map and Results'!$G$24+'Map and Results'!G58))))</f>
        <v>0</v>
      </c>
      <c r="E41">
        <f ca="1">IF(TowerDistanceMatrix!E40&lt;=ABS('Map and Results'!$G$25-'Map and Results'!G58),MIN('Map and Results'!$H$25,'Map and Results'!H58),IF(TowerDistanceMatrix!E40&gt;=('Map and Results'!G58+'Map and Results'!$G$25),0,'Map and Results'!$G$25^2*ACOS((TowerDistanceMatrix!E40^2+'Map and Results'!$G$25^2-'Map and Results'!G58^2)/(2*TowerDistanceMatrix!E40*'Map and Results'!$G$25))+'Map and Results'!G58^2*ACOS((TowerDistanceMatrix!E40^2-'Map and Results'!$G$25^2+'Map and Results'!G58^2)/(2*TowerDistanceMatrix!E40*'Map and Results'!G58))-0.5*SQRT((-TowerDistanceMatrix!E40+'Map and Results'!$G$25+'Map and Results'!G58)*(TowerDistanceMatrix!E40+'Map and Results'!$G$25-'Map and Results'!G58)*(TowerDistanceMatrix!E40-'Map and Results'!$G$25+'Map and Results'!G58)*(TowerDistanceMatrix!E40+'Map and Results'!$G$25+'Map and Results'!G58))))</f>
        <v>0</v>
      </c>
      <c r="F41">
        <f ca="1">IF(TowerDistanceMatrix!F40&lt;=ABS('Map and Results'!$G$26-'Map and Results'!$G58),MIN('Map and Results'!$H$26,'Map and Results'!$H58),IF(TowerDistanceMatrix!F40&gt;=('Map and Results'!$G58+'Map and Results'!$G$26),0,'Map and Results'!$G$26^2*ACOS((TowerDistanceMatrix!F40^2+'Map and Results'!$G$26^2-'Map and Results'!$G58^2)/(2*TowerDistanceMatrix!F40*'Map and Results'!$G$26))+'Map and Results'!$G58^2*ACOS((TowerDistanceMatrix!F40^2-'Map and Results'!$G$26^2+'Map and Results'!$G58^2)/(2*TowerDistanceMatrix!F40*'Map and Results'!$G58))-0.5*SQRT((-TowerDistanceMatrix!F40+'Map and Results'!$G$26+'Map and Results'!$G58)*(TowerDistanceMatrix!F40+'Map and Results'!$G$26-'Map and Results'!$G58)*(TowerDistanceMatrix!F40-'Map and Results'!$G$26+'Map and Results'!$G58)*(TowerDistanceMatrix!F40+'Map and Results'!$G$26+'Map and Results'!$G58))))</f>
        <v>0</v>
      </c>
      <c r="G41" s="26">
        <f ca="1">IF(TowerDistanceMatrix!G40&lt;=ABS('Map and Results'!$G$27-'Map and Results'!$G58),MIN('Map and Results'!$H$27,'Map and Results'!$H58),IF(TowerDistanceMatrix!G40&gt;=('Map and Results'!$G58+'Map and Results'!$G$27),0,'Map and Results'!$G$27^2*ACOS((TowerDistanceMatrix!G40^2+'Map and Results'!$G$27^2-'Map and Results'!$G58^2)/(2*TowerDistanceMatrix!G40*'Map and Results'!$G$27))+'Map and Results'!$G58^2*ACOS((TowerDistanceMatrix!G40^2-'Map and Results'!$G$27^2+'Map and Results'!$G58^2)/(2*TowerDistanceMatrix!G40*'Map and Results'!$G58))-0.5*SQRT((-TowerDistanceMatrix!G40+'Map and Results'!$G$27+'Map and Results'!$G58)*(TowerDistanceMatrix!G40+'Map and Results'!$G$27-'Map and Results'!$G58)*(TowerDistanceMatrix!G40-'Map and Results'!$G$27+'Map and Results'!$G58)*(TowerDistanceMatrix!G40+'Map and Results'!$G$27+'Map and Results'!$G58))))</f>
        <v>0</v>
      </c>
      <c r="H41" s="26">
        <f ca="1">IF(TowerDistanceMatrix!H40&lt;=ABS('Map and Results'!$G$28-'Map and Results'!$G58),MIN('Map and Results'!$H$28,'Map and Results'!$H58),IF(TowerDistanceMatrix!H40&gt;=('Map and Results'!$G58+'Map and Results'!$G$28),0,'Map and Results'!$G$28^2*ACOS((TowerDistanceMatrix!H40^2+'Map and Results'!$G$28^2-'Map and Results'!$G58^2)/(2*TowerDistanceMatrix!H40*'Map and Results'!$G$28))+'Map and Results'!$G58^2*ACOS((TowerDistanceMatrix!H40^2-'Map and Results'!$G$28^2+'Map and Results'!$G58^2)/(2*TowerDistanceMatrix!H40*'Map and Results'!$G58))-0.5*SQRT((-TowerDistanceMatrix!H40+'Map and Results'!$G$28+'Map and Results'!$G58)*(TowerDistanceMatrix!H40+'Map and Results'!$G$28-'Map and Results'!$G58)*(TowerDistanceMatrix!H40-'Map and Results'!$G$28+'Map and Results'!$G58)*(TowerDistanceMatrix!H40+'Map and Results'!$G$28+'Map and Results'!$G58))))</f>
        <v>568.35264440599713</v>
      </c>
      <c r="I41">
        <f ca="1">IF(TowerDistanceMatrix!I40&lt;=ABS('Map and Results'!$G$29-'Map and Results'!$G58),MIN('Map and Results'!$H$29,'Map and Results'!$H58),IF(TowerDistanceMatrix!I40&gt;=('Map and Results'!$G58+'Map and Results'!$G$29),0,'Map and Results'!$G$29^2*ACOS((TowerDistanceMatrix!I40^2+'Map and Results'!$G$29^2-'Map and Results'!$G58^2)/(2*TowerDistanceMatrix!I40*'Map and Results'!$G$29))+'Map and Results'!$G58^2*ACOS((TowerDistanceMatrix!I40^2-'Map and Results'!$G$29^2+'Map and Results'!$G58^2)/(2*TowerDistanceMatrix!I40*'Map and Results'!$G58))-0.5*SQRT((-TowerDistanceMatrix!I40+'Map and Results'!$G$29+'Map and Results'!$G58)*(TowerDistanceMatrix!I40+'Map and Results'!$G$29-'Map and Results'!$G58)*(TowerDistanceMatrix!I40-'Map and Results'!$G$29+'Map and Results'!$G58)*(TowerDistanceMatrix!I40+'Map and Results'!$G$29+'Map and Results'!$G58))))</f>
        <v>16.09897453204178</v>
      </c>
      <c r="J41">
        <f ca="1">IF(TowerDistanceMatrix!J40&lt;=ABS('Map and Results'!$G$30-'Map and Results'!$G58),MIN('Map and Results'!$H$30,'Map and Results'!$H58),IF(TowerDistanceMatrix!J40&gt;=('Map and Results'!$G58+'Map and Results'!$G$30),0,'Map and Results'!$G$30^2*ACOS((TowerDistanceMatrix!J40^2+'Map and Results'!$G$30^2-'Map and Results'!$G58^2)/(2*TowerDistanceMatrix!J40*'Map and Results'!$G$30))+'Map and Results'!$G58^2*ACOS((TowerDistanceMatrix!J40^2-'Map and Results'!$G$30^2+'Map and Results'!$G58^2)/(2*TowerDistanceMatrix!J40*'Map and Results'!$G58))-0.5*SQRT((-TowerDistanceMatrix!J40+'Map and Results'!$G$30+'Map and Results'!$G58)*(TowerDistanceMatrix!J40+'Map and Results'!$G$30-'Map and Results'!$G58)*(TowerDistanceMatrix!J40-'Map and Results'!$G$30+'Map and Results'!$G58)*(TowerDistanceMatrix!J40+'Map and Results'!$G$30+'Map and Results'!$G58))))</f>
        <v>0</v>
      </c>
      <c r="K41" s="26">
        <f ca="1">IF(TowerDistanceMatrix!K40&lt;=ABS('Map and Results'!$G$31-'Map and Results'!$G58),MIN('Map and Results'!$H$31,'Map and Results'!$H58),IF(TowerDistanceMatrix!K40&gt;=('Map and Results'!$G58+'Map and Results'!$G$31),0,'Map and Results'!$G$31^2*ACOS((TowerDistanceMatrix!K40^2+'Map and Results'!$G$31^2-'Map and Results'!$G58^2)/(2*TowerDistanceMatrix!K40*'Map and Results'!$G$31))+'Map and Results'!$G58^2*ACOS((TowerDistanceMatrix!K40^2-'Map and Results'!$G$31^2+'Map and Results'!$G58^2)/(2*TowerDistanceMatrix!K40*'Map and Results'!$G58))-0.5*SQRT((-TowerDistanceMatrix!K40+'Map and Results'!$G$31+'Map and Results'!$G58)*(TowerDistanceMatrix!K40+'Map and Results'!$G$31-'Map and Results'!$G58)*(TowerDistanceMatrix!K40-'Map and Results'!$G$31+'Map and Results'!$G58)*(TowerDistanceMatrix!K40+'Map and Results'!$G$31+'Map and Results'!$G58))))</f>
        <v>1942.5732396069841</v>
      </c>
      <c r="L41" s="26">
        <f ca="1">IF(TowerDistanceMatrix!L40&lt;=ABS('Map and Results'!$G$32-'Map and Results'!$G58),MIN('Map and Results'!$H$32,'Map and Results'!$H58),IF(TowerDistanceMatrix!L40&gt;=('Map and Results'!$G58+'Map and Results'!$G$32),0,'Map and Results'!$G$32^2*ACOS((TowerDistanceMatrix!L40^2+'Map and Results'!$G$32^2-'Map and Results'!$G58^2)/(2*TowerDistanceMatrix!L40*'Map and Results'!$G$32))+'Map and Results'!$G58^2*ACOS((TowerDistanceMatrix!L40^2-'Map and Results'!$G$32^2+'Map and Results'!$G58^2)/(2*TowerDistanceMatrix!L40*'Map and Results'!$G58))-0.5*SQRT((-TowerDistanceMatrix!L40+'Map and Results'!$G$32+'Map and Results'!$G58)*(TowerDistanceMatrix!L40+'Map and Results'!$G$32-'Map and Results'!$G58)*(TowerDistanceMatrix!L40-'Map and Results'!$G$32+'Map and Results'!$G58)*(TowerDistanceMatrix!L40+'Map and Results'!$G$32+'Map and Results'!$G58))))</f>
        <v>0</v>
      </c>
      <c r="M41" s="26">
        <f ca="1">IF(TowerDistanceMatrix!M40&lt;=ABS('Map and Results'!$G$33-'Map and Results'!$G58),MIN('Map and Results'!$H$33,'Map and Results'!$H58),IF(TowerDistanceMatrix!M40&gt;=('Map and Results'!$G58+'Map and Results'!$G$33),0,'Map and Results'!$G$33^2*ACOS((TowerDistanceMatrix!M40^2+'Map and Results'!$G$33^2-'Map and Results'!$G58^2)/(2*TowerDistanceMatrix!M40*'Map and Results'!$G$33))+'Map and Results'!$G58^2*ACOS((TowerDistanceMatrix!M40^2-'Map and Results'!$G$33^2+'Map and Results'!$G58^2)/(2*TowerDistanceMatrix!M40*'Map and Results'!$G58))-0.5*SQRT((-TowerDistanceMatrix!M40+'Map and Results'!$G$33+'Map and Results'!$G58)*(TowerDistanceMatrix!M40+'Map and Results'!$G$33-'Map and Results'!$G58)*(TowerDistanceMatrix!M40-'Map and Results'!$G$33+'Map and Results'!$G58)*(TowerDistanceMatrix!M40+'Map and Results'!$G$33+'Map and Results'!$G58))))</f>
        <v>0</v>
      </c>
      <c r="N41" s="26">
        <f ca="1">IF(TowerDistanceMatrix!N40&lt;=ABS('Map and Results'!$G$34-'Map and Results'!$G58),MIN('Map and Results'!$H$34,'Map and Results'!$H58),IF(TowerDistanceMatrix!N40&gt;=('Map and Results'!$G58+'Map and Results'!$G$34),0,'Map and Results'!$G$34^2*ACOS((TowerDistanceMatrix!N40^2+'Map and Results'!$G$34^2-'Map and Results'!$G58^2)/(2*TowerDistanceMatrix!N40*'Map and Results'!$G$34))+'Map and Results'!$G58^2*ACOS((TowerDistanceMatrix!N40^2-'Map and Results'!$G$34^2+'Map and Results'!$G58^2)/(2*TowerDistanceMatrix!N40*'Map and Results'!$G58))-0.5*SQRT((-TowerDistanceMatrix!N40+'Map and Results'!$G$34+'Map and Results'!$G58)*(TowerDistanceMatrix!N40+'Map and Results'!$G$34-'Map and Results'!$G58)*(TowerDistanceMatrix!N40-'Map and Results'!$G$34+'Map and Results'!$G58)*(TowerDistanceMatrix!N40+'Map and Results'!$G$34+'Map and Results'!$G58))))</f>
        <v>0</v>
      </c>
      <c r="O41" s="26">
        <f ca="1">IF(TowerDistanceMatrix!O40&lt;=ABS('Map and Results'!$G$35-'Map and Results'!$G58),MIN('Map and Results'!$H$35,'Map and Results'!$H58),IF(TowerDistanceMatrix!O40&gt;=('Map and Results'!$G58+'Map and Results'!$G$35),0,'Map and Results'!$G$35^2*ACOS((TowerDistanceMatrix!O40^2+'Map and Results'!$G$35^2-'Map and Results'!$G58^2)/(2*TowerDistanceMatrix!O40*'Map and Results'!$G$35))+'Map and Results'!$G58^2*ACOS((TowerDistanceMatrix!O40^2-'Map and Results'!$G$35^2+'Map and Results'!$G58^2)/(2*TowerDistanceMatrix!O40*'Map and Results'!$G58))-0.5*SQRT((-TowerDistanceMatrix!O40+'Map and Results'!$G$35+'Map and Results'!$G58)*(TowerDistanceMatrix!O40+'Map and Results'!$G$35-'Map and Results'!$G58)*(TowerDistanceMatrix!O40-'Map and Results'!$G$35+'Map and Results'!$G58)*(TowerDistanceMatrix!O40+'Map and Results'!$G$35+'Map and Results'!$G58))))</f>
        <v>0</v>
      </c>
      <c r="P41" s="26">
        <f ca="1">IF(TowerDistanceMatrix!P40&lt;=ABS('Map and Results'!$G$36-'Map and Results'!$G58),MIN('Map and Results'!$H$36,'Map and Results'!$H58),IF(TowerDistanceMatrix!P40&gt;=('Map and Results'!$G58+'Map and Results'!$G$36),0,'Map and Results'!$G$36^2*ACOS((TowerDistanceMatrix!P40^2+'Map and Results'!$G$36^2-'Map and Results'!$G58^2)/(2*TowerDistanceMatrix!P40*'Map and Results'!$G$36))+'Map and Results'!$G58^2*ACOS((TowerDistanceMatrix!P40^2-'Map and Results'!$G$36^2+'Map and Results'!$G58^2)/(2*TowerDistanceMatrix!P40*'Map and Results'!$G58))-0.5*SQRT((-TowerDistanceMatrix!P40+'Map and Results'!$G$36+'Map and Results'!$G58)*(TowerDistanceMatrix!P40+'Map and Results'!$G$36-'Map and Results'!$G58)*(TowerDistanceMatrix!P40-'Map and Results'!$G$36+'Map and Results'!$G58)*(TowerDistanceMatrix!P40+'Map and Results'!$G$36+'Map and Results'!$G58))))</f>
        <v>0</v>
      </c>
      <c r="Q41" s="26">
        <f ca="1">IF(TowerDistanceMatrix!Q40&lt;=ABS('Map and Results'!$G$37-'Map and Results'!$G58),MIN('Map and Results'!$H$37,'Map and Results'!$H58),IF(TowerDistanceMatrix!Q40&gt;=('Map and Results'!$G58+'Map and Results'!$G$37),0,'Map and Results'!$G$37^2*ACOS((TowerDistanceMatrix!Q40^2+'Map and Results'!$G$37^2-'Map and Results'!$G58^2)/(2*TowerDistanceMatrix!Q40*'Map and Results'!$G$37))+'Map and Results'!$G58^2*ACOS((TowerDistanceMatrix!Q40^2-'Map and Results'!$G$37^2+'Map and Results'!$G58^2)/(2*TowerDistanceMatrix!Q40*'Map and Results'!$G58))-0.5*SQRT((-TowerDistanceMatrix!Q40+'Map and Results'!$G$37+'Map and Results'!$G58)*(TowerDistanceMatrix!Q40+'Map and Results'!$G$37-'Map and Results'!$G58)*(TowerDistanceMatrix!Q40-'Map and Results'!$G$37+'Map and Results'!$G58)*(TowerDistanceMatrix!Q40+'Map and Results'!$G$37+'Map and Results'!$G58))))</f>
        <v>61.48890100279317</v>
      </c>
      <c r="R41" s="26">
        <f ca="1">IF(TowerDistanceMatrix!R40&lt;=ABS('Map and Results'!$G$38-'Map and Results'!$G58),MIN('Map and Results'!$H$38,'Map and Results'!$H58),IF(TowerDistanceMatrix!R40&gt;=('Map and Results'!$G58+'Map and Results'!$G$38),0,'Map and Results'!$G$38^2*ACOS((TowerDistanceMatrix!R40^2+'Map and Results'!$G$38^2-'Map and Results'!$G58^2)/(2*TowerDistanceMatrix!R40*'Map and Results'!$G$38))+'Map and Results'!$G58^2*ACOS((TowerDistanceMatrix!R40^2-'Map and Results'!$G$38^2+'Map and Results'!$G58^2)/(2*TowerDistanceMatrix!R40*'Map and Results'!$G58))-0.5*SQRT((-TowerDistanceMatrix!R40+'Map and Results'!$G$38+'Map and Results'!$G58)*(TowerDistanceMatrix!R40+'Map and Results'!$G$38-'Map and Results'!$G58)*(TowerDistanceMatrix!R40-'Map and Results'!$G$38+'Map and Results'!$G58)*(TowerDistanceMatrix!R40+'Map and Results'!$G$38+'Map and Results'!$G58))))</f>
        <v>0</v>
      </c>
      <c r="S41" s="26">
        <f ca="1">IF(TowerDistanceMatrix!S40&lt;=ABS('Map and Results'!$G$39-'Map and Results'!$G58),MIN('Map and Results'!$H$39,'Map and Results'!$H58),IF(TowerDistanceMatrix!S40&gt;=('Map and Results'!$G58+'Map and Results'!$G$39),0,'Map and Results'!$G$39^2*ACOS((TowerDistanceMatrix!S40^2+'Map and Results'!$G$39^2-'Map and Results'!$G58^2)/(2*TowerDistanceMatrix!S40*'Map and Results'!$G$39))+'Map and Results'!$G58^2*ACOS((TowerDistanceMatrix!S40^2-'Map and Results'!$G$39^2+'Map and Results'!$G58^2)/(2*TowerDistanceMatrix!S40*'Map and Results'!$G58))-0.5*SQRT((-TowerDistanceMatrix!S40+'Map and Results'!$G$39+'Map and Results'!$G58)*(TowerDistanceMatrix!S40+'Map and Results'!$G$39-'Map and Results'!$G58)*(TowerDistanceMatrix!S40-'Map and Results'!$G$39+'Map and Results'!$G58)*(TowerDistanceMatrix!S40+'Map and Results'!$G$39+'Map and Results'!$G58))))</f>
        <v>0</v>
      </c>
      <c r="T41" s="26">
        <f ca="1">IF(TowerDistanceMatrix!T40&lt;=ABS('Map and Results'!$G$40-'Map and Results'!$G58),MIN('Map and Results'!$H$40,'Map and Results'!$H58),IF(TowerDistanceMatrix!T40&gt;=('Map and Results'!$G58+'Map and Results'!$G$40),0,'Map and Results'!$G$40^2*ACOS((TowerDistanceMatrix!T40^2+'Map and Results'!$G$40^2-'Map and Results'!$G58^2)/(2*TowerDistanceMatrix!T40*'Map and Results'!$G$40))+'Map and Results'!$G58^2*ACOS((TowerDistanceMatrix!T40^2-'Map and Results'!$G$40^2+'Map and Results'!$G58^2)/(2*TowerDistanceMatrix!T40*'Map and Results'!$G58))-0.5*SQRT((-TowerDistanceMatrix!T40+'Map and Results'!$G$40+'Map and Results'!$G58)*(TowerDistanceMatrix!T40+'Map and Results'!$G$40-'Map and Results'!$G58)*(TowerDistanceMatrix!T40-'Map and Results'!$G$40+'Map and Results'!$G58)*(TowerDistanceMatrix!T40+'Map and Results'!$G$40+'Map and Results'!$G58))))</f>
        <v>0</v>
      </c>
      <c r="U41" s="26">
        <f ca="1">IF(TowerDistanceMatrix!U40&lt;=ABS('Map and Results'!$G$41-'Map and Results'!$G58),MIN('Map and Results'!$H$41,'Map and Results'!$H58),IF(TowerDistanceMatrix!U40&gt;=('Map and Results'!$G58+'Map and Results'!$G$41),0,'Map and Results'!$G$41^2*ACOS((TowerDistanceMatrix!U40^2+'Map and Results'!$G$41^2-'Map and Results'!$G58^2)/(2*TowerDistanceMatrix!U40*'Map and Results'!$G$41))+'Map and Results'!$G58^2*ACOS((TowerDistanceMatrix!U40^2-'Map and Results'!$G$41^2+'Map and Results'!$G58^2)/(2*TowerDistanceMatrix!U40*'Map and Results'!$G58))-0.5*SQRT((-TowerDistanceMatrix!U40+'Map and Results'!$G$41+'Map and Results'!$G58)*(TowerDistanceMatrix!U40+'Map and Results'!$G$41-'Map and Results'!$G58)*(TowerDistanceMatrix!U40-'Map and Results'!$G$41+'Map and Results'!$G58)*(TowerDistanceMatrix!U40+'Map and Results'!$G$41+'Map and Results'!$G58))))</f>
        <v>0</v>
      </c>
      <c r="V41" s="26">
        <f ca="1">IF(TowerDistanceMatrix!V40&lt;=ABS('Map and Results'!$G$42-'Map and Results'!$G58),MIN('Map and Results'!$H$42,'Map and Results'!$H58),IF(TowerDistanceMatrix!V40&gt;=('Map and Results'!$G58+'Map and Results'!$G$42),0,'Map and Results'!$G$42^2*ACOS((TowerDistanceMatrix!V40^2+'Map and Results'!$G$42^2-'Map and Results'!$G58^2)/(2*TowerDistanceMatrix!V40*'Map and Results'!$G$42))+'Map and Results'!$G58^2*ACOS((TowerDistanceMatrix!V40^2-'Map and Results'!$G$42^2+'Map and Results'!$G58^2)/(2*TowerDistanceMatrix!V40*'Map and Results'!$G58))-0.5*SQRT((-TowerDistanceMatrix!V40+'Map and Results'!$G$42+'Map and Results'!$G58)*(TowerDistanceMatrix!V40+'Map and Results'!$G$42-'Map and Results'!$G58)*(TowerDistanceMatrix!V40-'Map and Results'!$G$42+'Map and Results'!$G58)*(TowerDistanceMatrix!V40+'Map and Results'!$G$42+'Map and Results'!$G58))))</f>
        <v>0</v>
      </c>
      <c r="W41" s="26">
        <f ca="1">IF(TowerDistanceMatrix!W40&lt;=ABS('Map and Results'!$G$43-'Map and Results'!$G58),MIN('Map and Results'!$H$43,'Map and Results'!$H58),IF(TowerDistanceMatrix!W40&gt;=('Map and Results'!$G58+'Map and Results'!$G$43),0,'Map and Results'!$G$43^2*ACOS((TowerDistanceMatrix!W40^2+'Map and Results'!$G$43^2-'Map and Results'!$G58^2)/(2*TowerDistanceMatrix!W40*'Map and Results'!$G$43))+'Map and Results'!$G58^2*ACOS((TowerDistanceMatrix!W40^2-'Map and Results'!$G$43^2+'Map and Results'!$G58^2)/(2*TowerDistanceMatrix!W40*'Map and Results'!$G58))-0.5*SQRT((-TowerDistanceMatrix!W40+'Map and Results'!$G$43+'Map and Results'!$G58)*(TowerDistanceMatrix!W40+'Map and Results'!$G$43-'Map and Results'!$G58)*(TowerDistanceMatrix!W40-'Map and Results'!$G$43+'Map and Results'!$G58)*(TowerDistanceMatrix!W40+'Map and Results'!$G$43+'Map and Results'!$G58))))</f>
        <v>0</v>
      </c>
      <c r="X41" s="26">
        <f ca="1">IF(TowerDistanceMatrix!X40&lt;=ABS('Map and Results'!$G$44-'Map and Results'!$G58),MIN('Map and Results'!$H$44,'Map and Results'!$H58),IF(TowerDistanceMatrix!X40&gt;=('Map and Results'!$G58+'Map and Results'!$G$44),0,'Map and Results'!$G$44^2*ACOS((TowerDistanceMatrix!X40^2+'Map and Results'!$G$44^2-'Map and Results'!$G58^2)/(2*TowerDistanceMatrix!X40*'Map and Results'!$G$44))+'Map and Results'!$G58^2*ACOS((TowerDistanceMatrix!X40^2-'Map and Results'!$G$44^2+'Map and Results'!$G58^2)/(2*TowerDistanceMatrix!X40*'Map and Results'!$G58))-0.5*SQRT((-TowerDistanceMatrix!X40+'Map and Results'!$G$44+'Map and Results'!$G58)*(TowerDistanceMatrix!X40+'Map and Results'!$G$44-'Map and Results'!$G58)*(TowerDistanceMatrix!X40-'Map and Results'!$G$44+'Map and Results'!$G58)*(TowerDistanceMatrix!X40+'Map and Results'!$G$44+'Map and Results'!$G58))))</f>
        <v>230.81910568533021</v>
      </c>
      <c r="Y41" s="26">
        <f ca="1">IF(TowerDistanceMatrix!Y40&lt;=ABS('Map and Results'!$G$45-'Map and Results'!$G58),MIN('Map and Results'!$H$45,'Map and Results'!$H58),IF(TowerDistanceMatrix!Y40&gt;=('Map and Results'!$G58+'Map and Results'!$G$45),0,'Map and Results'!$G$45^2*ACOS((TowerDistanceMatrix!Y40^2+'Map and Results'!$G$45^2-'Map and Results'!$G58^2)/(2*TowerDistanceMatrix!Y40*'Map and Results'!$G$45))+'Map and Results'!$G58^2*ACOS((TowerDistanceMatrix!Y40^2-'Map and Results'!$G$45^2+'Map and Results'!$G58^2)/(2*TowerDistanceMatrix!Y40*'Map and Results'!$G58))-0.5*SQRT((-TowerDistanceMatrix!Y40+'Map and Results'!$G$45+'Map and Results'!$G58)*(TowerDistanceMatrix!Y40+'Map and Results'!$G$45-'Map and Results'!$G58)*(TowerDistanceMatrix!Y40-'Map and Results'!$G$45+'Map and Results'!$G58)*(TowerDistanceMatrix!Y40+'Map and Results'!$G$45+'Map and Results'!$G58))))</f>
        <v>0</v>
      </c>
      <c r="Z41" s="26">
        <f ca="1">IF(TowerDistanceMatrix!Z40&lt;=ABS('Map and Results'!$G$46-'Map and Results'!$G58),MIN('Map and Results'!$H$46,'Map and Results'!$H58),IF(TowerDistanceMatrix!Z40&gt;=('Map and Results'!$G58+'Map and Results'!$G$46),0,'Map and Results'!$G$46^2*ACOS((TowerDistanceMatrix!Z40^2+'Map and Results'!$G$46^2-'Map and Results'!$G58^2)/(2*TowerDistanceMatrix!Z40*'Map and Results'!$G$46))+'Map and Results'!$G58^2*ACOS((TowerDistanceMatrix!Z40^2-'Map and Results'!$G$46^2+'Map and Results'!$G58^2)/(2*TowerDistanceMatrix!Z40*'Map and Results'!$G58))-0.5*SQRT((-TowerDistanceMatrix!Z40+'Map and Results'!$G$46+'Map and Results'!$G58)*(TowerDistanceMatrix!Z40+'Map and Results'!$G$46-'Map and Results'!$G58)*(TowerDistanceMatrix!Z40-'Map and Results'!$G$46+'Map and Results'!$G58)*(TowerDistanceMatrix!Z40+'Map and Results'!$G$46+'Map and Results'!$G58))))</f>
        <v>1668.6539763785199</v>
      </c>
      <c r="AA41" s="26">
        <f ca="1">IF(TowerDistanceMatrix!AA40&lt;=ABS('Map and Results'!$G$47-'Map and Results'!$G58),MIN('Map and Results'!$H$47,'Map and Results'!$H58),IF(TowerDistanceMatrix!AA40&gt;=('Map and Results'!$G58+'Map and Results'!$G$47),0,'Map and Results'!$G$47^2*ACOS((TowerDistanceMatrix!AA40^2+'Map and Results'!$G$47^2-'Map and Results'!$G58^2)/(2*TowerDistanceMatrix!AA40*'Map and Results'!$G$47))+'Map and Results'!$G58^2*ACOS((TowerDistanceMatrix!AA40^2-'Map and Results'!$G$47^2+'Map and Results'!$G58^2)/(2*TowerDistanceMatrix!AA40*'Map and Results'!$G58))-0.5*SQRT((-TowerDistanceMatrix!AA40+'Map and Results'!$G$47+'Map and Results'!$G58)*(TowerDistanceMatrix!AA40+'Map and Results'!$G$47-'Map and Results'!$G58)*(TowerDistanceMatrix!AA40-'Map and Results'!$G$47+'Map and Results'!$G58)*(TowerDistanceMatrix!AA40+'Map and Results'!$G$47+'Map and Results'!$G58))))</f>
        <v>0</v>
      </c>
      <c r="AB41" s="26">
        <f ca="1">IF(TowerDistanceMatrix!AB40&lt;=ABS('Map and Results'!$G$48-'Map and Results'!$G58),MIN('Map and Results'!$H$48,'Map and Results'!$H58),IF(TowerDistanceMatrix!AB40&gt;=('Map and Results'!$G58+'Map and Results'!$G$48),0,'Map and Results'!$G$48^2*ACOS((TowerDistanceMatrix!AB40^2+'Map and Results'!$G$48^2-'Map and Results'!$G58^2)/(2*TowerDistanceMatrix!AB40*'Map and Results'!$G$48))+'Map and Results'!$G58^2*ACOS((TowerDistanceMatrix!AB40^2-'Map and Results'!$G$48^2+'Map and Results'!$G58^2)/(2*TowerDistanceMatrix!AB40*'Map and Results'!$G58))-0.5*SQRT((-TowerDistanceMatrix!AB40+'Map and Results'!$G$48+'Map and Results'!$G58)*(TowerDistanceMatrix!AB40+'Map and Results'!$G$48-'Map and Results'!$G58)*(TowerDistanceMatrix!AB40-'Map and Results'!$G$48+'Map and Results'!$G58)*(TowerDistanceMatrix!AB40+'Map and Results'!$G$48+'Map and Results'!$G58))))</f>
        <v>0</v>
      </c>
      <c r="AC41" s="26">
        <f ca="1">IF(TowerDistanceMatrix!AC40&lt;=ABS('Map and Results'!$G$49-'Map and Results'!$G58),MIN('Map and Results'!$H$49,'Map and Results'!$H58),IF(TowerDistanceMatrix!AC40&gt;=('Map and Results'!$G58+'Map and Results'!$G$49),0,'Map and Results'!$G$49^2*ACOS((TowerDistanceMatrix!AC40^2+'Map and Results'!$G$49^2-'Map and Results'!$G58^2)/(2*TowerDistanceMatrix!AC40*'Map and Results'!$G$49))+'Map and Results'!$G58^2*ACOS((TowerDistanceMatrix!AC40^2-'Map and Results'!$G$49^2+'Map and Results'!$G58^2)/(2*TowerDistanceMatrix!AC40*'Map and Results'!$G58))-0.5*SQRT((-TowerDistanceMatrix!AC40+'Map and Results'!$G$49+'Map and Results'!$G58)*(TowerDistanceMatrix!AC40+'Map and Results'!$G$49-'Map and Results'!$G58)*(TowerDistanceMatrix!AC40-'Map and Results'!$G$49+'Map and Results'!$G58)*(TowerDistanceMatrix!AC40+'Map and Results'!$G$49+'Map and Results'!$G58))))</f>
        <v>0</v>
      </c>
      <c r="AD41" s="26">
        <f ca="1">IF(TowerDistanceMatrix!AD40&lt;=ABS('Map and Results'!$G$50-'Map and Results'!$G58),MIN('Map and Results'!$H$50,'Map and Results'!$H58),IF(TowerDistanceMatrix!AD40&gt;=('Map and Results'!$G58+'Map and Results'!$G$50),0,'Map and Results'!$G$50^2*ACOS((TowerDistanceMatrix!AD40^2+'Map and Results'!$G$50^2-'Map and Results'!$G58^2)/(2*TowerDistanceMatrix!AD40*'Map and Results'!$G$50))+'Map and Results'!$G58^2*ACOS((TowerDistanceMatrix!AD40^2-'Map and Results'!$G$50^2+'Map and Results'!$G58^2)/(2*TowerDistanceMatrix!AD40*'Map and Results'!$G58))-0.5*SQRT((-TowerDistanceMatrix!AD40+'Map and Results'!$G$50+'Map and Results'!$G58)*(TowerDistanceMatrix!AD40+'Map and Results'!$G$50-'Map and Results'!$G58)*(TowerDistanceMatrix!AD40-'Map and Results'!$G$50+'Map and Results'!$G58)*(TowerDistanceMatrix!AD40+'Map and Results'!$G$50+'Map and Results'!$G58))))</f>
        <v>0</v>
      </c>
      <c r="AE41" s="26">
        <f ca="1">IF(TowerDistanceMatrix!AE40&lt;=ABS('Map and Results'!$G$51-'Map and Results'!$G58),MIN('Map and Results'!$H$51,'Map and Results'!$H58),IF(TowerDistanceMatrix!AE40&gt;=('Map and Results'!$G58+'Map and Results'!$G$51),0,'Map and Results'!$G$51^2*ACOS((TowerDistanceMatrix!AE40^2+'Map and Results'!$G$51^2-'Map and Results'!$G58^2)/(2*TowerDistanceMatrix!AE40*'Map and Results'!$G$51))+'Map and Results'!$G58^2*ACOS((TowerDistanceMatrix!AE40^2-'Map and Results'!$G$51^2+'Map and Results'!$G58^2)/(2*TowerDistanceMatrix!AE40*'Map and Results'!$G58))-0.5*SQRT((-TowerDistanceMatrix!AE40+'Map and Results'!$G$51+'Map and Results'!$G58)*(TowerDistanceMatrix!AE40+'Map and Results'!$G$51-'Map and Results'!$G58)*(TowerDistanceMatrix!AE40-'Map and Results'!$G$51+'Map and Results'!$G58)*(TowerDistanceMatrix!AE40+'Map and Results'!$G$51+'Map and Results'!$G58))))</f>
        <v>0</v>
      </c>
      <c r="AF41" s="26">
        <f ca="1">IF(TowerDistanceMatrix!AF40&lt;=ABS('Map and Results'!$G$52-'Map and Results'!$G58),MIN('Map and Results'!$H$52,'Map and Results'!$H58),IF(TowerDistanceMatrix!AF40&gt;=('Map and Results'!$G58+'Map and Results'!$G$52),0,'Map and Results'!$G$52^2*ACOS((TowerDistanceMatrix!AF40^2+'Map and Results'!$G$52^2-'Map and Results'!$G58^2)/(2*TowerDistanceMatrix!AF40*'Map and Results'!$G$52))+'Map and Results'!$G58^2*ACOS((TowerDistanceMatrix!AF40^2-'Map and Results'!$G$52^2+'Map and Results'!$G58^2)/(2*TowerDistanceMatrix!AF40*'Map and Results'!$G58))-0.5*SQRT((-TowerDistanceMatrix!AF40+'Map and Results'!$G$52+'Map and Results'!$G58)*(TowerDistanceMatrix!AF40+'Map and Results'!$G$52-'Map and Results'!$G58)*(TowerDistanceMatrix!AF40-'Map and Results'!$G$52+'Map and Results'!$G58)*(TowerDistanceMatrix!AF40+'Map and Results'!$G$52+'Map and Results'!$G58))))</f>
        <v>0</v>
      </c>
      <c r="AG41" s="26">
        <f ca="1">IF(TowerDistanceMatrix!AG40&lt;=ABS('Map and Results'!$G$53-'Map and Results'!$G58),MIN('Map and Results'!$H$53,'Map and Results'!$H58),IF(TowerDistanceMatrix!AG40&gt;=('Map and Results'!$G58+'Map and Results'!$G$53),0,'Map and Results'!$G$53^2*ACOS((TowerDistanceMatrix!AG40^2+'Map and Results'!$G$53^2-'Map and Results'!$G58^2)/(2*TowerDistanceMatrix!AG40*'Map and Results'!$G$53))+'Map and Results'!$G58^2*ACOS((TowerDistanceMatrix!AG40^2-'Map and Results'!$G$53^2+'Map and Results'!$G58^2)/(2*TowerDistanceMatrix!AG40*'Map and Results'!$G58))-0.5*SQRT((-TowerDistanceMatrix!AG40+'Map and Results'!$G$53+'Map and Results'!$G58)*(TowerDistanceMatrix!AG40+'Map and Results'!$G$53-'Map and Results'!$G58)*(TowerDistanceMatrix!AG40-'Map and Results'!$G$53+'Map and Results'!$G58)*(TowerDistanceMatrix!AG40+'Map and Results'!$G$53+'Map and Results'!$G58))))</f>
        <v>0</v>
      </c>
      <c r="AH41" s="26">
        <f ca="1">IF(TowerDistanceMatrix!AH40&lt;=ABS('Map and Results'!$G$54-'Map and Results'!$G58),MIN('Map and Results'!$H$54,'Map and Results'!$H58),IF(TowerDistanceMatrix!AH40&gt;=('Map and Results'!$G58+'Map and Results'!$G$54),0,'Map and Results'!$G$54^2*ACOS((TowerDistanceMatrix!AH40^2+'Map and Results'!$G$54^2-'Map and Results'!$G58^2)/(2*TowerDistanceMatrix!AH40*'Map and Results'!$G$54))+'Map and Results'!$G58^2*ACOS((TowerDistanceMatrix!AH40^2-'Map and Results'!$G$54^2+'Map and Results'!$G58^2)/(2*TowerDistanceMatrix!AH40*'Map and Results'!$G58))-0.5*SQRT((-TowerDistanceMatrix!AH40+'Map and Results'!$G$54+'Map and Results'!$G58)*(TowerDistanceMatrix!AH40+'Map and Results'!$G$54-'Map and Results'!$G58)*(TowerDistanceMatrix!AH40-'Map and Results'!$G$54+'Map and Results'!$G58)*(TowerDistanceMatrix!AH40+'Map and Results'!$G$54+'Map and Results'!$G58))))</f>
        <v>0</v>
      </c>
      <c r="AI41" s="26">
        <f ca="1">IF(TowerDistanceMatrix!AI40&lt;=ABS('Map and Results'!$G$55-'Map and Results'!$G58),MIN('Map and Results'!$H$55,'Map and Results'!$H58),IF(TowerDistanceMatrix!AI40&gt;=('Map and Results'!$G58+'Map and Results'!$G$55),0,'Map and Results'!$G$55^2*ACOS((TowerDistanceMatrix!AI40^2+'Map and Results'!$G$55^2-'Map and Results'!$G58^2)/(2*TowerDistanceMatrix!AI40*'Map and Results'!$G$55))+'Map and Results'!$G58^2*ACOS((TowerDistanceMatrix!AI40^2-'Map and Results'!$G$55^2+'Map and Results'!$G58^2)/(2*TowerDistanceMatrix!AI40*'Map and Results'!$G58))-0.5*SQRT((-TowerDistanceMatrix!AI40+'Map and Results'!$G$55+'Map and Results'!$G58)*(TowerDistanceMatrix!AI40+'Map and Results'!$G$55-'Map and Results'!$G58)*(TowerDistanceMatrix!AI40-'Map and Results'!$G$55+'Map and Results'!$G58)*(TowerDistanceMatrix!AI40+'Map and Results'!$G$55+'Map and Results'!$G58))))</f>
        <v>0</v>
      </c>
      <c r="AJ41" s="26">
        <f ca="1">IF(TowerDistanceMatrix!AJ40&lt;=ABS('Map and Results'!$G$56-'Map and Results'!$G58),MIN('Map and Results'!$H$56,'Map and Results'!$H58),IF(TowerDistanceMatrix!AJ40&gt;=('Map and Results'!$G58+'Map and Results'!$G$56),0,'Map and Results'!$G$56^2*ACOS((TowerDistanceMatrix!AJ40^2+'Map and Results'!$G$56^2-'Map and Results'!$G58^2)/(2*TowerDistanceMatrix!AJ40*'Map and Results'!$G$56))+'Map and Results'!$G58^2*ACOS((TowerDistanceMatrix!AJ40^2-'Map and Results'!$G$56^2+'Map and Results'!$G58^2)/(2*TowerDistanceMatrix!AJ40*'Map and Results'!$G58))-0.5*SQRT((-TowerDistanceMatrix!AJ40+'Map and Results'!$G$56+'Map and Results'!$G58)*(TowerDistanceMatrix!AJ40+'Map and Results'!$G$56-'Map and Results'!$G58)*(TowerDistanceMatrix!AJ40-'Map and Results'!$G$56+'Map and Results'!$G58)*(TowerDistanceMatrix!AJ40+'Map and Results'!$G$56+'Map and Results'!$G58))))</f>
        <v>0</v>
      </c>
      <c r="AK41" s="26">
        <f ca="1">IF(TowerDistanceMatrix!AK40&lt;=ABS('Map and Results'!$G$57-'Map and Results'!$G58),MIN('Map and Results'!$H$57,'Map and Results'!$H58),IF(TowerDistanceMatrix!AK40&gt;=('Map and Results'!$G58+'Map and Results'!$G$57),0,'Map and Results'!$G$57^2*ACOS((TowerDistanceMatrix!AK40^2+'Map and Results'!$G$57^2-'Map and Results'!$G58^2)/(2*TowerDistanceMatrix!AK40*'Map and Results'!$G$57))+'Map and Results'!$G58^2*ACOS((TowerDistanceMatrix!AK40^2-'Map and Results'!$G$57^2+'Map and Results'!$G58^2)/(2*TowerDistanceMatrix!AK40*'Map and Results'!$G58))-0.5*SQRT((-TowerDistanceMatrix!AK40+'Map and Results'!$G$57+'Map and Results'!$G58)*(TowerDistanceMatrix!AK40+'Map and Results'!$G$57-'Map and Results'!$G58)*(TowerDistanceMatrix!AK40-'Map and Results'!$G$57+'Map and Results'!$G58)*(TowerDistanceMatrix!AK40+'Map and Results'!$G$57+'Map and Results'!$G58))))</f>
        <v>0</v>
      </c>
      <c r="AL41" s="26">
        <f ca="1">IF(TowerDistanceMatrix!AL40&lt;=ABS('Map and Results'!$G$58-'Map and Results'!$G58),MIN('Map and Results'!$H$58,'Map and Results'!$H58),IF(TowerDistanceMatrix!AL40&gt;=('Map and Results'!$G58+'Map and Results'!$G$58),0,'Map and Results'!$G$58^2*ACOS((TowerDistanceMatrix!AL40^2+'Map and Results'!$G$58^2-'Map and Results'!$G58^2)/(2*TowerDistanceMatrix!AL40*'Map and Results'!$G$58))+'Map and Results'!$G58^2*ACOS((TowerDistanceMatrix!AL40^2-'Map and Results'!$G$58^2+'Map and Results'!$G58^2)/(2*TowerDistanceMatrix!AL40*'Map and Results'!$G58))-0.5*SQRT((-TowerDistanceMatrix!AL40+'Map and Results'!$G$58+'Map and Results'!$G58)*(TowerDistanceMatrix!AL40+'Map and Results'!$G$58-'Map and Results'!$G58)*(TowerDistanceMatrix!AL40-'Map and Results'!$G$58+'Map and Results'!$G58)*(TowerDistanceMatrix!AL40+'Map and Results'!$G$58+'Map and Results'!$G58))))</f>
        <v>0</v>
      </c>
      <c r="AM41" s="26">
        <f ca="1">IF(TowerDistanceMatrix!AM40&lt;=ABS('Map and Results'!$G$59-'Map and Results'!$G58),MIN('Map and Results'!$H$59,'Map and Results'!$H58),IF(TowerDistanceMatrix!AM40&gt;=('Map and Results'!$G58+'Map and Results'!$G$59),0,'Map and Results'!$G$59^2*ACOS((TowerDistanceMatrix!AM40^2+'Map and Results'!$G$59^2-'Map and Results'!$G58^2)/(2*TowerDistanceMatrix!AM40*'Map and Results'!$G$59))+'Map and Results'!$G58^2*ACOS((TowerDistanceMatrix!AM40^2-'Map and Results'!$G$59^2+'Map and Results'!$G58^2)/(2*TowerDistanceMatrix!AM40*'Map and Results'!$G58))-0.5*SQRT((-TowerDistanceMatrix!AM40+'Map and Results'!$G$59+'Map and Results'!$G58)*(TowerDistanceMatrix!AM40+'Map and Results'!$G$59-'Map and Results'!$G58)*(TowerDistanceMatrix!AM40-'Map and Results'!$G$59+'Map and Results'!$G58)*(TowerDistanceMatrix!AM40+'Map and Results'!$G$59+'Map and Results'!$G58))))</f>
        <v>0</v>
      </c>
      <c r="AN41" s="26">
        <f ca="1">IF(TowerDistanceMatrix!AN40&lt;=ABS('Map and Results'!$G$60-'Map and Results'!$G58),MIN('Map and Results'!$H$60,'Map and Results'!$H58),IF(TowerDistanceMatrix!AN40&gt;=('Map and Results'!$G58+'Map and Results'!$G$60),0,'Map and Results'!$G$60^2*ACOS((TowerDistanceMatrix!AN40^2+'Map and Results'!$G$60^2-'Map and Results'!$G58^2)/(2*TowerDistanceMatrix!AN40*'Map and Results'!$G$60))+'Map and Results'!$G58^2*ACOS((TowerDistanceMatrix!AN40^2-'Map and Results'!$G$60^2+'Map and Results'!$G58^2)/(2*TowerDistanceMatrix!AN40*'Map and Results'!$G58))-0.5*SQRT((-TowerDistanceMatrix!AN40+'Map and Results'!$G$60+'Map and Results'!$G58)*(TowerDistanceMatrix!AN40+'Map and Results'!$G$60-'Map and Results'!$G58)*(TowerDistanceMatrix!AN40-'Map and Results'!$G$60+'Map and Results'!$G58)*(TowerDistanceMatrix!AN40+'Map and Results'!$G$60+'Map and Results'!$G58))))</f>
        <v>0</v>
      </c>
      <c r="AO41" s="26">
        <f ca="1">IF(TowerDistanceMatrix!AO40&lt;=ABS('Map and Results'!$G$61-'Map and Results'!$G58),MIN('Map and Results'!$H$61,'Map and Results'!$H58),IF(TowerDistanceMatrix!AO40&gt;=('Map and Results'!$G58+'Map and Results'!$G$61),0,'Map and Results'!$G$61^2*ACOS((TowerDistanceMatrix!AO40^2+'Map and Results'!$G$61^2-'Map and Results'!$G58^2)/(2*TowerDistanceMatrix!AO40*'Map and Results'!$G$61))+'Map and Results'!$G58^2*ACOS((TowerDistanceMatrix!AO40^2-'Map and Results'!$G$61^2+'Map and Results'!$G58^2)/(2*TowerDistanceMatrix!AO40*'Map and Results'!$G58))-0.5*SQRT((-TowerDistanceMatrix!AO40+'Map and Results'!$G$61+'Map and Results'!$G58)*(TowerDistanceMatrix!AO40+'Map and Results'!$G$61-'Map and Results'!$G58)*(TowerDistanceMatrix!AO40-'Map and Results'!$G$61+'Map and Results'!$G58)*(TowerDistanceMatrix!AO40+'Map and Results'!$G$61+'Map and Results'!$G58))))</f>
        <v>0</v>
      </c>
      <c r="AP41" s="26">
        <f ca="1">IF(TowerDistanceMatrix!AP40&lt;=ABS('Map and Results'!$G$62-'Map and Results'!$G58),MIN('Map and Results'!$H$62,'Map and Results'!$H58),IF(TowerDistanceMatrix!AP40&gt;=('Map and Results'!$G58+'Map and Results'!$G$62),0,'Map and Results'!$G$62^2*ACOS((TowerDistanceMatrix!AP40^2+'Map and Results'!$G$62^2-'Map and Results'!$G58^2)/(2*TowerDistanceMatrix!AP40*'Map and Results'!$G$62))+'Map and Results'!$G58^2*ACOS((TowerDistanceMatrix!AP40^2-'Map and Results'!$G$62^2+'Map and Results'!$G58^2)/(2*TowerDistanceMatrix!AP40*'Map and Results'!$G58))-0.5*SQRT((-TowerDistanceMatrix!AP40+'Map and Results'!$G$62+'Map and Results'!$G58)*(TowerDistanceMatrix!AP40+'Map and Results'!$G$62-'Map and Results'!$G58)*(TowerDistanceMatrix!AP40-'Map and Results'!$G$62+'Map and Results'!$G58)*(TowerDistanceMatrix!AP40+'Map and Results'!$G$62+'Map and Results'!$G58))))</f>
        <v>0</v>
      </c>
      <c r="AQ41" s="26">
        <f ca="1">IF(TowerDistanceMatrix!AQ40&lt;=ABS('Map and Results'!$G$63-'Map and Results'!$G58),MIN('Map and Results'!$H$63,'Map and Results'!$H58),IF(TowerDistanceMatrix!AQ40&gt;=('Map and Results'!$G58+'Map and Results'!$G$63),0,'Map and Results'!$G$63^2*ACOS((TowerDistanceMatrix!AQ40^2+'Map and Results'!$G$63^2-'Map and Results'!$G58^2)/(2*TowerDistanceMatrix!AQ40*'Map and Results'!$G$63))+'Map and Results'!$G58^2*ACOS((TowerDistanceMatrix!AQ40^2-'Map and Results'!$G$63^2+'Map and Results'!$G58^2)/(2*TowerDistanceMatrix!AQ40*'Map and Results'!$G58))-0.5*SQRT((-TowerDistanceMatrix!AQ40+'Map and Results'!$G$63+'Map and Results'!$G58)*(TowerDistanceMatrix!AQ40+'Map and Results'!$G$63-'Map and Results'!$G58)*(TowerDistanceMatrix!AQ40-'Map and Results'!$G$63+'Map and Results'!$G58)*(TowerDistanceMatrix!AQ40+'Map and Results'!$G$63+'Map and Results'!$G58))))</f>
        <v>0</v>
      </c>
      <c r="AR41" s="26">
        <f ca="1">IF(TowerDistanceMatrix!AR40&lt;=ABS('Map and Results'!$G$64-'Map and Results'!$G58),MIN('Map and Results'!$H$64,'Map and Results'!$H58),IF(TowerDistanceMatrix!AR40&gt;=('Map and Results'!$G58+'Map and Results'!$G$64),0,'Map and Results'!$G$64^2*ACOS((TowerDistanceMatrix!AR40^2+'Map and Results'!$G$64^2-'Map and Results'!$G58^2)/(2*TowerDistanceMatrix!AR40*'Map and Results'!$G$64))+'Map and Results'!$G58^2*ACOS((TowerDistanceMatrix!AR40^2-'Map and Results'!$G$64^2+'Map and Results'!$G58^2)/(2*TowerDistanceMatrix!AR40*'Map and Results'!$G58))-0.5*SQRT((-TowerDistanceMatrix!AR40+'Map and Results'!$G$64+'Map and Results'!$G58)*(TowerDistanceMatrix!AR40+'Map and Results'!$G$64-'Map and Results'!$G58)*(TowerDistanceMatrix!AR40-'Map and Results'!$G$64+'Map and Results'!$G58)*(TowerDistanceMatrix!AR40+'Map and Results'!$G$64+'Map and Results'!$G58))))</f>
        <v>0</v>
      </c>
      <c r="AS41" s="26">
        <f ca="1">IF(TowerDistanceMatrix!AS40&lt;=ABS('Map and Results'!$G$65-'Map and Results'!$G58),MIN('Map and Results'!$H$65,'Map and Results'!$H58),IF(TowerDistanceMatrix!AS40&gt;=('Map and Results'!$G58+'Map and Results'!$G$65),0,'Map and Results'!$G$65^2*ACOS((TowerDistanceMatrix!AS40^2+'Map and Results'!$G$65^2-'Map and Results'!$G58^2)/(2*TowerDistanceMatrix!AS40*'Map and Results'!$G$65))+'Map and Results'!$G58^2*ACOS((TowerDistanceMatrix!AS40^2-'Map and Results'!$G$65^2+'Map and Results'!$G58^2)/(2*TowerDistanceMatrix!AS40*'Map and Results'!$G58))-0.5*SQRT((-TowerDistanceMatrix!AS40+'Map and Results'!$G$65+'Map and Results'!$G58)*(TowerDistanceMatrix!AS40+'Map and Results'!$G$65-'Map and Results'!$G58)*(TowerDistanceMatrix!AS40-'Map and Results'!$G$65+'Map and Results'!$G58)*(TowerDistanceMatrix!AS40+'Map and Results'!$G$65+'Map and Results'!$G58))))</f>
        <v>0</v>
      </c>
      <c r="AT41" s="26">
        <f ca="1">IF(TowerDistanceMatrix!AT40&lt;=ABS('Map and Results'!$G$66-'Map and Results'!$G58),MIN('Map and Results'!$H$66,'Map and Results'!$H58),IF(TowerDistanceMatrix!AT40&gt;=('Map and Results'!$G58+'Map and Results'!$G$66),0,'Map and Results'!$G$66^2*ACOS((TowerDistanceMatrix!AT40^2+'Map and Results'!$G$66^2-'Map and Results'!$G58^2)/(2*TowerDistanceMatrix!AT40*'Map and Results'!$G$66))+'Map and Results'!$G58^2*ACOS((TowerDistanceMatrix!AT40^2-'Map and Results'!$G$66^2+'Map and Results'!$G58^2)/(2*TowerDistanceMatrix!AT40*'Map and Results'!$G58))-0.5*SQRT((-TowerDistanceMatrix!AT40+'Map and Results'!$G$66+'Map and Results'!$G58)*(TowerDistanceMatrix!AT40+'Map and Results'!$G$66-'Map and Results'!$G58)*(TowerDistanceMatrix!AT40-'Map and Results'!$G$66+'Map and Results'!$G58)*(TowerDistanceMatrix!AT40+'Map and Results'!$G$66+'Map and Results'!$G58))))</f>
        <v>0</v>
      </c>
      <c r="AU41" s="26">
        <f ca="1">IF(TowerDistanceMatrix!AU40&lt;=ABS('Map and Results'!$G$67-'Map and Results'!$G58),MIN('Map and Results'!$H$67,'Map and Results'!$H58),IF(TowerDistanceMatrix!AU40&gt;=('Map and Results'!$G58+'Map and Results'!$G$67),0,'Map and Results'!$G$67^2*ACOS((TowerDistanceMatrix!AU40^2+'Map and Results'!$G$67^2-'Map and Results'!$G58^2)/(2*TowerDistanceMatrix!AU40*'Map and Results'!$G$67))+'Map and Results'!$G58^2*ACOS((TowerDistanceMatrix!AU40^2-'Map and Results'!$G$67^2+'Map and Results'!$G58^2)/(2*TowerDistanceMatrix!AU40*'Map and Results'!$G58))-0.5*SQRT((-TowerDistanceMatrix!AU40+'Map and Results'!$G$67+'Map and Results'!$G58)*(TowerDistanceMatrix!AU40+'Map and Results'!$G$67-'Map and Results'!$G58)*(TowerDistanceMatrix!AU40-'Map and Results'!$G$67+'Map and Results'!$G58)*(TowerDistanceMatrix!AU40+'Map and Results'!$G$67+'Map and Results'!$G58))))</f>
        <v>0</v>
      </c>
      <c r="AV41" s="26">
        <f ca="1">IF(TowerDistanceMatrix!AV40&lt;=ABS('Map and Results'!$G$68-'Map and Results'!$G58),MIN('Map and Results'!$H$68,'Map and Results'!$H58),IF(TowerDistanceMatrix!AV40&gt;=('Map and Results'!$G58+'Map and Results'!$G$68),0,'Map and Results'!$G$68^2*ACOS((TowerDistanceMatrix!AV40^2+'Map and Results'!$G$68^2-'Map and Results'!$G58^2)/(2*TowerDistanceMatrix!AV40*'Map and Results'!$G$68))+'Map and Results'!$G58^2*ACOS((TowerDistanceMatrix!AV40^2-'Map and Results'!$G$68^2+'Map and Results'!$G58^2)/(2*TowerDistanceMatrix!AV40*'Map and Results'!$G58))-0.5*SQRT((-TowerDistanceMatrix!AV40+'Map and Results'!$G$68+'Map and Results'!$G58)*(TowerDistanceMatrix!AV40+'Map and Results'!$G$68-'Map and Results'!$G58)*(TowerDistanceMatrix!AV40-'Map and Results'!$G$68+'Map and Results'!$G58)*(TowerDistanceMatrix!AV40+'Map and Results'!$G$68+'Map and Results'!$G58))))</f>
        <v>0</v>
      </c>
      <c r="AW41" s="26">
        <f ca="1">IF(TowerDistanceMatrix!AW40&lt;=ABS('Map and Results'!$G$69-'Map and Results'!$G58),MIN('Map and Results'!$H$69,'Map and Results'!$H58),IF(TowerDistanceMatrix!AW40&gt;=('Map and Results'!$G58+'Map and Results'!$G$69),0,'Map and Results'!$G$69^2*ACOS((TowerDistanceMatrix!AW40^2+'Map and Results'!$G$69^2-'Map and Results'!$G58^2)/(2*TowerDistanceMatrix!AW40*'Map and Results'!$G$69))+'Map and Results'!$G58^2*ACOS((TowerDistanceMatrix!AW40^2-'Map and Results'!$G$69^2+'Map and Results'!$G58^2)/(2*TowerDistanceMatrix!AW40*'Map and Results'!$G58))-0.5*SQRT((-TowerDistanceMatrix!AW40+'Map and Results'!$G$69+'Map and Results'!$G58)*(TowerDistanceMatrix!AW40+'Map and Results'!$G$69-'Map and Results'!$G58)*(TowerDistanceMatrix!AW40-'Map and Results'!$G$69+'Map and Results'!$G58)*(TowerDistanceMatrix!AW40+'Map and Results'!$G$69+'Map and Results'!$G58))))</f>
        <v>0</v>
      </c>
      <c r="AX41" s="26">
        <f ca="1">IF(TowerDistanceMatrix!AX40&lt;=ABS('Map and Results'!$G$70-'Map and Results'!$G58),MIN('Map and Results'!$H$70,'Map and Results'!$H58),IF(TowerDistanceMatrix!AX40&gt;=('Map and Results'!$G58+'Map and Results'!$G$70),0,'Map and Results'!$G$70^2*ACOS((TowerDistanceMatrix!AX40^2+'Map and Results'!$G$70^2-'Map and Results'!$G58^2)/(2*TowerDistanceMatrix!AX40*'Map and Results'!$G$70))+'Map and Results'!$G58^2*ACOS((TowerDistanceMatrix!AX40^2-'Map and Results'!$G$70^2+'Map and Results'!$G58^2)/(2*TowerDistanceMatrix!AX40*'Map and Results'!$G58))-0.5*SQRT((-TowerDistanceMatrix!AX40+'Map and Results'!$G$70+'Map and Results'!$G58)*(TowerDistanceMatrix!AX40+'Map and Results'!$G$70-'Map and Results'!$G58)*(TowerDistanceMatrix!AX40-'Map and Results'!$G$70+'Map and Results'!$G58)*(TowerDistanceMatrix!AX40+'Map and Results'!$G$70+'Map and Results'!$G58))))</f>
        <v>0</v>
      </c>
      <c r="AY41" s="26">
        <f ca="1">IF(TowerDistanceMatrix!AY40&lt;=ABS('Map and Results'!$G$71-'Map and Results'!$G58),MIN('Map and Results'!$H$71,'Map and Results'!$H58),IF(TowerDistanceMatrix!AY40&gt;=('Map and Results'!$G58+'Map and Results'!$G$71),0,'Map and Results'!$G$71^2*ACOS((TowerDistanceMatrix!AY40^2+'Map and Results'!$G$71^2-'Map and Results'!$G58^2)/(2*TowerDistanceMatrix!AY40*'Map and Results'!$G$71))+'Map and Results'!$G58^2*ACOS((TowerDistanceMatrix!AY40^2-'Map and Results'!$G$71^2+'Map and Results'!$G58^2)/(2*TowerDistanceMatrix!AY40*'Map and Results'!$G58))-0.5*SQRT((-TowerDistanceMatrix!AY40+'Map and Results'!$G$71+'Map and Results'!$G58)*(TowerDistanceMatrix!AY40+'Map and Results'!$G$71-'Map and Results'!$G58)*(TowerDistanceMatrix!AY40-'Map and Results'!$G$71+'Map and Results'!$G58)*(TowerDistanceMatrix!AY40+'Map and Results'!$G$71+'Map and Results'!$G58))))</f>
        <v>0</v>
      </c>
      <c r="AZ41" s="26">
        <f ca="1">IF(TowerDistanceMatrix!AZ40&lt;=ABS('Map and Results'!$G$72-'Map and Results'!$G58),MIN('Map and Results'!$H$72,'Map and Results'!$H58),IF(TowerDistanceMatrix!AZ40&gt;=('Map and Results'!$G58+'Map and Results'!$G$72),0,'Map and Results'!$G$72^2*ACOS((TowerDistanceMatrix!AZ40^2+'Map and Results'!$G$72^2-'Map and Results'!$G58^2)/(2*TowerDistanceMatrix!AZ40*'Map and Results'!$G$72))+'Map and Results'!$G58^2*ACOS((TowerDistanceMatrix!AZ40^2-'Map and Results'!$G$72^2+'Map and Results'!$G58^2)/(2*TowerDistanceMatrix!AZ40*'Map and Results'!$G58))-0.5*SQRT((-TowerDistanceMatrix!AZ40+'Map and Results'!$G$72+'Map and Results'!$G58)*(TowerDistanceMatrix!AZ40+'Map and Results'!$G$72-'Map and Results'!$G58)*(TowerDistanceMatrix!AZ40-'Map and Results'!$G$72+'Map and Results'!$G58)*(TowerDistanceMatrix!AZ40+'Map and Results'!$G$72+'Map and Results'!$G58))))</f>
        <v>0</v>
      </c>
      <c r="BA41" s="26"/>
      <c r="BB41" s="26"/>
      <c r="BC41">
        <f ca="1">IF('Map and Results'!B58=0,0,SUM(C41:AZ41))-BE41</f>
        <v>0</v>
      </c>
      <c r="BD41">
        <v>36</v>
      </c>
      <c r="BE41">
        <f t="shared" ca="1" si="3"/>
        <v>0</v>
      </c>
      <c r="BG41">
        <f t="shared" ca="1" si="1"/>
        <v>0</v>
      </c>
      <c r="BH41">
        <f t="shared" ca="1" si="2"/>
        <v>0</v>
      </c>
      <c r="BJ41">
        <f ca="1">IF('Map and Results'!B58=0,0,IF((SUM(C41:AZ41)-BE41)&gt;BH41,$BJ$3,0))</f>
        <v>0</v>
      </c>
    </row>
    <row r="42" spans="2:62" ht="15">
      <c r="B42" s="7">
        <v>37</v>
      </c>
      <c r="C42" s="4">
        <f ca="1">IF(TowerDistanceMatrix!C41&lt;=ABS('Map and Results'!$G$23-'Map and Results'!G59),MIN('Map and Results'!H59,'Map and Results'!H57),IF(TowerDistanceMatrix!C41&gt;=('Map and Results'!$G$23+'Map and Results'!G59),0,'Map and Results'!$G$23^2*ACOS((TowerDistanceMatrix!C41^2+'Map and Results'!$G$23^2-'Map and Results'!G59^2)/(2*TowerDistanceMatrix!C41*'Map and Results'!$G$23))+'Map and Results'!G59^2*ACOS((TowerDistanceMatrix!C41^2-'Map and Results'!$G$23^2+'Map and Results'!G59^2)/(2*TowerDistanceMatrix!C41*'Map and Results'!G59))-0.5*SQRT((-TowerDistanceMatrix!C41+'Map and Results'!$G$23+'Map and Results'!G59)*(TowerDistanceMatrix!C41+'Map and Results'!$G$23-'Map and Results'!G59)*(TowerDistanceMatrix!C41-'Map and Results'!$G$23+'Map and Results'!G59)*(TowerDistanceMatrix!C41+'Map and Results'!$G$23+'Map and Results'!G59))))</f>
        <v>0</v>
      </c>
      <c r="D42">
        <f ca="1">IF(TowerDistanceMatrix!D41&lt;=ABS('Map and Results'!$G$24-'Map and Results'!G59),MIN('Map and Results'!$H$24,'Map and Results'!H59),IF(TowerDistanceMatrix!D41&gt;=('Map and Results'!G59+'Map and Results'!$G$24),0,'Map and Results'!$G$24^2*ACOS((TowerDistanceMatrix!D41^2+'Map and Results'!$G$24^2-'Map and Results'!G59^2)/(2*TowerDistanceMatrix!D41*'Map and Results'!$G$24))+'Map and Results'!G59^2*ACOS((TowerDistanceMatrix!D41^2-'Map and Results'!$G$24^2+'Map and Results'!G59^2)/(2*TowerDistanceMatrix!D41*'Map and Results'!G59))-0.5*SQRT((-TowerDistanceMatrix!D41+'Map and Results'!$G$24+'Map and Results'!G59)*(TowerDistanceMatrix!D41+'Map and Results'!$G$24-'Map and Results'!G59)*(TowerDistanceMatrix!D41-'Map and Results'!$G$24+'Map and Results'!G59)*(TowerDistanceMatrix!D41+'Map and Results'!$G$24+'Map and Results'!G59))))</f>
        <v>0</v>
      </c>
      <c r="E42">
        <f ca="1">IF(TowerDistanceMatrix!E41&lt;=ABS('Map and Results'!$G$25-'Map and Results'!G59),MIN('Map and Results'!$H$25,'Map and Results'!H59),IF(TowerDistanceMatrix!E41&gt;=('Map and Results'!G59+'Map and Results'!$G$25),0,'Map and Results'!$G$25^2*ACOS((TowerDistanceMatrix!E41^2+'Map and Results'!$G$25^2-'Map and Results'!G59^2)/(2*TowerDistanceMatrix!E41*'Map and Results'!$G$25))+'Map and Results'!G59^2*ACOS((TowerDistanceMatrix!E41^2-'Map and Results'!$G$25^2+'Map and Results'!G59^2)/(2*TowerDistanceMatrix!E41*'Map and Results'!G59))-0.5*SQRT((-TowerDistanceMatrix!E41+'Map and Results'!$G$25+'Map and Results'!G59)*(TowerDistanceMatrix!E41+'Map and Results'!$G$25-'Map and Results'!G59)*(TowerDistanceMatrix!E41-'Map and Results'!$G$25+'Map and Results'!G59)*(TowerDistanceMatrix!E41+'Map and Results'!$G$25+'Map and Results'!G59))))</f>
        <v>0</v>
      </c>
      <c r="F42">
        <f ca="1">IF(TowerDistanceMatrix!F41&lt;=ABS('Map and Results'!$G$26-'Map and Results'!$G59),MIN('Map and Results'!$H$26,'Map and Results'!$H59),IF(TowerDistanceMatrix!F41&gt;=('Map and Results'!$G59+'Map and Results'!$G$26),0,'Map and Results'!$G$26^2*ACOS((TowerDistanceMatrix!F41^2+'Map and Results'!$G$26^2-'Map and Results'!$G59^2)/(2*TowerDistanceMatrix!F41*'Map and Results'!$G$26))+'Map and Results'!$G59^2*ACOS((TowerDistanceMatrix!F41^2-'Map and Results'!$G$26^2+'Map and Results'!$G59^2)/(2*TowerDistanceMatrix!F41*'Map and Results'!$G59))-0.5*SQRT((-TowerDistanceMatrix!F41+'Map and Results'!$G$26+'Map and Results'!$G59)*(TowerDistanceMatrix!F41+'Map and Results'!$G$26-'Map and Results'!$G59)*(TowerDistanceMatrix!F41-'Map and Results'!$G$26+'Map and Results'!$G59)*(TowerDistanceMatrix!F41+'Map and Results'!$G$26+'Map and Results'!$G59))))</f>
        <v>0</v>
      </c>
      <c r="G42" s="26">
        <f ca="1">IF(TowerDistanceMatrix!G41&lt;=ABS('Map and Results'!$G$27-'Map and Results'!$G59),MIN('Map and Results'!$H$27,'Map and Results'!$H59),IF(TowerDistanceMatrix!G41&gt;=('Map and Results'!$G59+'Map and Results'!$G$27),0,'Map and Results'!$G$27^2*ACOS((TowerDistanceMatrix!G41^2+'Map and Results'!$G$27^2-'Map and Results'!$G59^2)/(2*TowerDistanceMatrix!G41*'Map and Results'!$G$27))+'Map and Results'!$G59^2*ACOS((TowerDistanceMatrix!G41^2-'Map and Results'!$G$27^2+'Map and Results'!$G59^2)/(2*TowerDistanceMatrix!G41*'Map and Results'!$G59))-0.5*SQRT((-TowerDistanceMatrix!G41+'Map and Results'!$G$27+'Map and Results'!$G59)*(TowerDistanceMatrix!G41+'Map and Results'!$G$27-'Map and Results'!$G59)*(TowerDistanceMatrix!G41-'Map and Results'!$G$27+'Map and Results'!$G59)*(TowerDistanceMatrix!G41+'Map and Results'!$G$27+'Map and Results'!$G59))))</f>
        <v>0</v>
      </c>
      <c r="H42" s="26">
        <f ca="1">IF(TowerDistanceMatrix!H41&lt;=ABS('Map and Results'!$G$28-'Map and Results'!$G59),MIN('Map and Results'!$H$28,'Map and Results'!$H59),IF(TowerDistanceMatrix!H41&gt;=('Map and Results'!$G59+'Map and Results'!$G$28),0,'Map and Results'!$G$28^2*ACOS((TowerDistanceMatrix!H41^2+'Map and Results'!$G$28^2-'Map and Results'!$G59^2)/(2*TowerDistanceMatrix!H41*'Map and Results'!$G$28))+'Map and Results'!$G59^2*ACOS((TowerDistanceMatrix!H41^2-'Map and Results'!$G$28^2+'Map and Results'!$G59^2)/(2*TowerDistanceMatrix!H41*'Map and Results'!$G59))-0.5*SQRT((-TowerDistanceMatrix!H41+'Map and Results'!$G$28+'Map and Results'!$G59)*(TowerDistanceMatrix!H41+'Map and Results'!$G$28-'Map and Results'!$G59)*(TowerDistanceMatrix!H41-'Map and Results'!$G$28+'Map and Results'!$G59)*(TowerDistanceMatrix!H41+'Map and Results'!$G$28+'Map and Results'!$G59))))</f>
        <v>0</v>
      </c>
      <c r="I42">
        <f ca="1">IF(TowerDistanceMatrix!I41&lt;=ABS('Map and Results'!$G$29-'Map and Results'!$G59),MIN('Map and Results'!$H$29,'Map and Results'!$H59),IF(TowerDistanceMatrix!I41&gt;=('Map and Results'!$G59+'Map and Results'!$G$29),0,'Map and Results'!$G$29^2*ACOS((TowerDistanceMatrix!I41^2+'Map and Results'!$G$29^2-'Map and Results'!$G59^2)/(2*TowerDistanceMatrix!I41*'Map and Results'!$G$29))+'Map and Results'!$G59^2*ACOS((TowerDistanceMatrix!I41^2-'Map and Results'!$G$29^2+'Map and Results'!$G59^2)/(2*TowerDistanceMatrix!I41*'Map and Results'!$G59))-0.5*SQRT((-TowerDistanceMatrix!I41+'Map and Results'!$G$29+'Map and Results'!$G59)*(TowerDistanceMatrix!I41+'Map and Results'!$G$29-'Map and Results'!$G59)*(TowerDistanceMatrix!I41-'Map and Results'!$G$29+'Map and Results'!$G59)*(TowerDistanceMatrix!I41+'Map and Results'!$G$29+'Map and Results'!$G59))))</f>
        <v>0</v>
      </c>
      <c r="J42">
        <f ca="1">IF(TowerDistanceMatrix!J41&lt;=ABS('Map and Results'!$G$30-'Map and Results'!$G59),MIN('Map and Results'!$H$30,'Map and Results'!$H59),IF(TowerDistanceMatrix!J41&gt;=('Map and Results'!$G59+'Map and Results'!$G$30),0,'Map and Results'!$G$30^2*ACOS((TowerDistanceMatrix!J41^2+'Map and Results'!$G$30^2-'Map and Results'!$G59^2)/(2*TowerDistanceMatrix!J41*'Map and Results'!$G$30))+'Map and Results'!$G59^2*ACOS((TowerDistanceMatrix!J41^2-'Map and Results'!$G$30^2+'Map and Results'!$G59^2)/(2*TowerDistanceMatrix!J41*'Map and Results'!$G59))-0.5*SQRT((-TowerDistanceMatrix!J41+'Map and Results'!$G$30+'Map and Results'!$G59)*(TowerDistanceMatrix!J41+'Map and Results'!$G$30-'Map and Results'!$G59)*(TowerDistanceMatrix!J41-'Map and Results'!$G$30+'Map and Results'!$G59)*(TowerDistanceMatrix!J41+'Map and Results'!$G$30+'Map and Results'!$G59))))</f>
        <v>0</v>
      </c>
      <c r="K42" s="26">
        <f ca="1">IF(TowerDistanceMatrix!K41&lt;=ABS('Map and Results'!$G$31-'Map and Results'!$G59),MIN('Map and Results'!$H$31,'Map and Results'!$H59),IF(TowerDistanceMatrix!K41&gt;=('Map and Results'!$G59+'Map and Results'!$G$31),0,'Map and Results'!$G$31^2*ACOS((TowerDistanceMatrix!K41^2+'Map and Results'!$G$31^2-'Map and Results'!$G59^2)/(2*TowerDistanceMatrix!K41*'Map and Results'!$G$31))+'Map and Results'!$G59^2*ACOS((TowerDistanceMatrix!K41^2-'Map and Results'!$G$31^2+'Map and Results'!$G59^2)/(2*TowerDistanceMatrix!K41*'Map and Results'!$G59))-0.5*SQRT((-TowerDistanceMatrix!K41+'Map and Results'!$G$31+'Map and Results'!$G59)*(TowerDistanceMatrix!K41+'Map and Results'!$G$31-'Map and Results'!$G59)*(TowerDistanceMatrix!K41-'Map and Results'!$G$31+'Map and Results'!$G59)*(TowerDistanceMatrix!K41+'Map and Results'!$G$31+'Map and Results'!$G59))))</f>
        <v>0</v>
      </c>
      <c r="L42" s="26">
        <f ca="1">IF(TowerDistanceMatrix!L41&lt;=ABS('Map and Results'!$G$32-'Map and Results'!$G59),MIN('Map and Results'!$H$32,'Map and Results'!$H59),IF(TowerDistanceMatrix!L41&gt;=('Map and Results'!$G59+'Map and Results'!$G$32),0,'Map and Results'!$G$32^2*ACOS((TowerDistanceMatrix!L41^2+'Map and Results'!$G$32^2-'Map and Results'!$G59^2)/(2*TowerDistanceMatrix!L41*'Map and Results'!$G$32))+'Map and Results'!$G59^2*ACOS((TowerDistanceMatrix!L41^2-'Map and Results'!$G$32^2+'Map and Results'!$G59^2)/(2*TowerDistanceMatrix!L41*'Map and Results'!$G59))-0.5*SQRT((-TowerDistanceMatrix!L41+'Map and Results'!$G$32+'Map and Results'!$G59)*(TowerDistanceMatrix!L41+'Map and Results'!$G$32-'Map and Results'!$G59)*(TowerDistanceMatrix!L41-'Map and Results'!$G$32+'Map and Results'!$G59)*(TowerDistanceMatrix!L41+'Map and Results'!$G$32+'Map and Results'!$G59))))</f>
        <v>0</v>
      </c>
      <c r="M42" s="26">
        <f ca="1">IF(TowerDistanceMatrix!M41&lt;=ABS('Map and Results'!$G$33-'Map and Results'!$G59),MIN('Map and Results'!$H$33,'Map and Results'!$H59),IF(TowerDistanceMatrix!M41&gt;=('Map and Results'!$G59+'Map and Results'!$G$33),0,'Map and Results'!$G$33^2*ACOS((TowerDistanceMatrix!M41^2+'Map and Results'!$G$33^2-'Map and Results'!$G59^2)/(2*TowerDistanceMatrix!M41*'Map and Results'!$G$33))+'Map and Results'!$G59^2*ACOS((TowerDistanceMatrix!M41^2-'Map and Results'!$G$33^2+'Map and Results'!$G59^2)/(2*TowerDistanceMatrix!M41*'Map and Results'!$G59))-0.5*SQRT((-TowerDistanceMatrix!M41+'Map and Results'!$G$33+'Map and Results'!$G59)*(TowerDistanceMatrix!M41+'Map and Results'!$G$33-'Map and Results'!$G59)*(TowerDistanceMatrix!M41-'Map and Results'!$G$33+'Map and Results'!$G59)*(TowerDistanceMatrix!M41+'Map and Results'!$G$33+'Map and Results'!$G59))))</f>
        <v>0</v>
      </c>
      <c r="N42" s="26">
        <f ca="1">IF(TowerDistanceMatrix!N41&lt;=ABS('Map and Results'!$G$34-'Map and Results'!$G59),MIN('Map and Results'!$H$34,'Map and Results'!$H59),IF(TowerDistanceMatrix!N41&gt;=('Map and Results'!$G59+'Map and Results'!$G$34),0,'Map and Results'!$G$34^2*ACOS((TowerDistanceMatrix!N41^2+'Map and Results'!$G$34^2-'Map and Results'!$G59^2)/(2*TowerDistanceMatrix!N41*'Map and Results'!$G$34))+'Map and Results'!$G59^2*ACOS((TowerDistanceMatrix!N41^2-'Map and Results'!$G$34^2+'Map and Results'!$G59^2)/(2*TowerDistanceMatrix!N41*'Map and Results'!$G59))-0.5*SQRT((-TowerDistanceMatrix!N41+'Map and Results'!$G$34+'Map and Results'!$G59)*(TowerDistanceMatrix!N41+'Map and Results'!$G$34-'Map and Results'!$G59)*(TowerDistanceMatrix!N41-'Map and Results'!$G$34+'Map and Results'!$G59)*(TowerDistanceMatrix!N41+'Map and Results'!$G$34+'Map and Results'!$G59))))</f>
        <v>0</v>
      </c>
      <c r="O42" s="26">
        <f ca="1">IF(TowerDistanceMatrix!O41&lt;=ABS('Map and Results'!$G$35-'Map and Results'!$G59),MIN('Map and Results'!$H$35,'Map and Results'!$H59),IF(TowerDistanceMatrix!O41&gt;=('Map and Results'!$G59+'Map and Results'!$G$35),0,'Map and Results'!$G$35^2*ACOS((TowerDistanceMatrix!O41^2+'Map and Results'!$G$35^2-'Map and Results'!$G59^2)/(2*TowerDistanceMatrix!O41*'Map and Results'!$G$35))+'Map and Results'!$G59^2*ACOS((TowerDistanceMatrix!O41^2-'Map and Results'!$G$35^2+'Map and Results'!$G59^2)/(2*TowerDistanceMatrix!O41*'Map and Results'!$G59))-0.5*SQRT((-TowerDistanceMatrix!O41+'Map and Results'!$G$35+'Map and Results'!$G59)*(TowerDistanceMatrix!O41+'Map and Results'!$G$35-'Map and Results'!$G59)*(TowerDistanceMatrix!O41-'Map and Results'!$G$35+'Map and Results'!$G59)*(TowerDistanceMatrix!O41+'Map and Results'!$G$35+'Map and Results'!$G59))))</f>
        <v>0</v>
      </c>
      <c r="P42" s="26">
        <f ca="1">IF(TowerDistanceMatrix!P41&lt;=ABS('Map and Results'!$G$36-'Map and Results'!$G59),MIN('Map and Results'!$H$36,'Map and Results'!$H59),IF(TowerDistanceMatrix!P41&gt;=('Map and Results'!$G59+'Map and Results'!$G$36),0,'Map and Results'!$G$36^2*ACOS((TowerDistanceMatrix!P41^2+'Map and Results'!$G$36^2-'Map and Results'!$G59^2)/(2*TowerDistanceMatrix!P41*'Map and Results'!$G$36))+'Map and Results'!$G59^2*ACOS((TowerDistanceMatrix!P41^2-'Map and Results'!$G$36^2+'Map and Results'!$G59^2)/(2*TowerDistanceMatrix!P41*'Map and Results'!$G59))-0.5*SQRT((-TowerDistanceMatrix!P41+'Map and Results'!$G$36+'Map and Results'!$G59)*(TowerDistanceMatrix!P41+'Map and Results'!$G$36-'Map and Results'!$G59)*(TowerDistanceMatrix!P41-'Map and Results'!$G$36+'Map and Results'!$G59)*(TowerDistanceMatrix!P41+'Map and Results'!$G$36+'Map and Results'!$G59))))</f>
        <v>0</v>
      </c>
      <c r="Q42" s="26">
        <f ca="1">IF(TowerDistanceMatrix!Q41&lt;=ABS('Map and Results'!$G$37-'Map and Results'!$G59),MIN('Map and Results'!$H$37,'Map and Results'!$H59),IF(TowerDistanceMatrix!Q41&gt;=('Map and Results'!$G59+'Map and Results'!$G$37),0,'Map and Results'!$G$37^2*ACOS((TowerDistanceMatrix!Q41^2+'Map and Results'!$G$37^2-'Map and Results'!$G59^2)/(2*TowerDistanceMatrix!Q41*'Map and Results'!$G$37))+'Map and Results'!$G59^2*ACOS((TowerDistanceMatrix!Q41^2-'Map and Results'!$G$37^2+'Map and Results'!$G59^2)/(2*TowerDistanceMatrix!Q41*'Map and Results'!$G59))-0.5*SQRT((-TowerDistanceMatrix!Q41+'Map and Results'!$G$37+'Map and Results'!$G59)*(TowerDistanceMatrix!Q41+'Map and Results'!$G$37-'Map and Results'!$G59)*(TowerDistanceMatrix!Q41-'Map and Results'!$G$37+'Map and Results'!$G59)*(TowerDistanceMatrix!Q41+'Map and Results'!$G$37+'Map and Results'!$G59))))</f>
        <v>0</v>
      </c>
      <c r="R42" s="26">
        <f ca="1">IF(TowerDistanceMatrix!R41&lt;=ABS('Map and Results'!$G$38-'Map and Results'!$G59),MIN('Map and Results'!$H$38,'Map and Results'!$H59),IF(TowerDistanceMatrix!R41&gt;=('Map and Results'!$G59+'Map and Results'!$G$38),0,'Map and Results'!$G$38^2*ACOS((TowerDistanceMatrix!R41^2+'Map and Results'!$G$38^2-'Map and Results'!$G59^2)/(2*TowerDistanceMatrix!R41*'Map and Results'!$G$38))+'Map and Results'!$G59^2*ACOS((TowerDistanceMatrix!R41^2-'Map and Results'!$G$38^2+'Map and Results'!$G59^2)/(2*TowerDistanceMatrix!R41*'Map and Results'!$G59))-0.5*SQRT((-TowerDistanceMatrix!R41+'Map and Results'!$G$38+'Map and Results'!$G59)*(TowerDistanceMatrix!R41+'Map and Results'!$G$38-'Map and Results'!$G59)*(TowerDistanceMatrix!R41-'Map and Results'!$G$38+'Map and Results'!$G59)*(TowerDistanceMatrix!R41+'Map and Results'!$G$38+'Map and Results'!$G59))))</f>
        <v>0</v>
      </c>
      <c r="S42" s="26">
        <f ca="1">IF(TowerDistanceMatrix!S41&lt;=ABS('Map and Results'!$G$39-'Map and Results'!$G59),MIN('Map and Results'!$H$39,'Map and Results'!$H59),IF(TowerDistanceMatrix!S41&gt;=('Map and Results'!$G59+'Map and Results'!$G$39),0,'Map and Results'!$G$39^2*ACOS((TowerDistanceMatrix!S41^2+'Map and Results'!$G$39^2-'Map and Results'!$G59^2)/(2*TowerDistanceMatrix!S41*'Map and Results'!$G$39))+'Map and Results'!$G59^2*ACOS((TowerDistanceMatrix!S41^2-'Map and Results'!$G$39^2+'Map and Results'!$G59^2)/(2*TowerDistanceMatrix!S41*'Map and Results'!$G59))-0.5*SQRT((-TowerDistanceMatrix!S41+'Map and Results'!$G$39+'Map and Results'!$G59)*(TowerDistanceMatrix!S41+'Map and Results'!$G$39-'Map and Results'!$G59)*(TowerDistanceMatrix!S41-'Map and Results'!$G$39+'Map and Results'!$G59)*(TowerDistanceMatrix!S41+'Map and Results'!$G$39+'Map and Results'!$G59))))</f>
        <v>0</v>
      </c>
      <c r="T42" s="26">
        <f ca="1">IF(TowerDistanceMatrix!T41&lt;=ABS('Map and Results'!$G$40-'Map and Results'!$G59),MIN('Map and Results'!$H$40,'Map and Results'!$H59),IF(TowerDistanceMatrix!T41&gt;=('Map and Results'!$G59+'Map and Results'!$G$40),0,'Map and Results'!$G$40^2*ACOS((TowerDistanceMatrix!T41^2+'Map and Results'!$G$40^2-'Map and Results'!$G59^2)/(2*TowerDistanceMatrix!T41*'Map and Results'!$G$40))+'Map and Results'!$G59^2*ACOS((TowerDistanceMatrix!T41^2-'Map and Results'!$G$40^2+'Map and Results'!$G59^2)/(2*TowerDistanceMatrix!T41*'Map and Results'!$G59))-0.5*SQRT((-TowerDistanceMatrix!T41+'Map and Results'!$G$40+'Map and Results'!$G59)*(TowerDistanceMatrix!T41+'Map and Results'!$G$40-'Map and Results'!$G59)*(TowerDistanceMatrix!T41-'Map and Results'!$G$40+'Map and Results'!$G59)*(TowerDistanceMatrix!T41+'Map and Results'!$G$40+'Map and Results'!$G59))))</f>
        <v>0</v>
      </c>
      <c r="U42" s="26">
        <f ca="1">IF(TowerDistanceMatrix!U41&lt;=ABS('Map and Results'!$G$41-'Map and Results'!$G59),MIN('Map and Results'!$H$41,'Map and Results'!$H59),IF(TowerDistanceMatrix!U41&gt;=('Map and Results'!$G59+'Map and Results'!$G$41),0,'Map and Results'!$G$41^2*ACOS((TowerDistanceMatrix!U41^2+'Map and Results'!$G$41^2-'Map and Results'!$G59^2)/(2*TowerDistanceMatrix!U41*'Map and Results'!$G$41))+'Map and Results'!$G59^2*ACOS((TowerDistanceMatrix!U41^2-'Map and Results'!$G$41^2+'Map and Results'!$G59^2)/(2*TowerDistanceMatrix!U41*'Map and Results'!$G59))-0.5*SQRT((-TowerDistanceMatrix!U41+'Map and Results'!$G$41+'Map and Results'!$G59)*(TowerDistanceMatrix!U41+'Map and Results'!$G$41-'Map and Results'!$G59)*(TowerDistanceMatrix!U41-'Map and Results'!$G$41+'Map and Results'!$G59)*(TowerDistanceMatrix!U41+'Map and Results'!$G$41+'Map and Results'!$G59))))</f>
        <v>0</v>
      </c>
      <c r="V42" s="26">
        <f ca="1">IF(TowerDistanceMatrix!V41&lt;=ABS('Map and Results'!$G$42-'Map and Results'!$G59),MIN('Map and Results'!$H$42,'Map and Results'!$H59),IF(TowerDistanceMatrix!V41&gt;=('Map and Results'!$G59+'Map and Results'!$G$42),0,'Map and Results'!$G$42^2*ACOS((TowerDistanceMatrix!V41^2+'Map and Results'!$G$42^2-'Map and Results'!$G59^2)/(2*TowerDistanceMatrix!V41*'Map and Results'!$G$42))+'Map and Results'!$G59^2*ACOS((TowerDistanceMatrix!V41^2-'Map and Results'!$G$42^2+'Map and Results'!$G59^2)/(2*TowerDistanceMatrix!V41*'Map and Results'!$G59))-0.5*SQRT((-TowerDistanceMatrix!V41+'Map and Results'!$G$42+'Map and Results'!$G59)*(TowerDistanceMatrix!V41+'Map and Results'!$G$42-'Map and Results'!$G59)*(TowerDistanceMatrix!V41-'Map and Results'!$G$42+'Map and Results'!$G59)*(TowerDistanceMatrix!V41+'Map and Results'!$G$42+'Map and Results'!$G59))))</f>
        <v>0</v>
      </c>
      <c r="W42" s="26">
        <f ca="1">IF(TowerDistanceMatrix!W41&lt;=ABS('Map and Results'!$G$43-'Map and Results'!$G59),MIN('Map and Results'!$H$43,'Map and Results'!$H59),IF(TowerDistanceMatrix!W41&gt;=('Map and Results'!$G59+'Map and Results'!$G$43),0,'Map and Results'!$G$43^2*ACOS((TowerDistanceMatrix!W41^2+'Map and Results'!$G$43^2-'Map and Results'!$G59^2)/(2*TowerDistanceMatrix!W41*'Map and Results'!$G$43))+'Map and Results'!$G59^2*ACOS((TowerDistanceMatrix!W41^2-'Map and Results'!$G$43^2+'Map and Results'!$G59^2)/(2*TowerDistanceMatrix!W41*'Map and Results'!$G59))-0.5*SQRT((-TowerDistanceMatrix!W41+'Map and Results'!$G$43+'Map and Results'!$G59)*(TowerDistanceMatrix!W41+'Map and Results'!$G$43-'Map and Results'!$G59)*(TowerDistanceMatrix!W41-'Map and Results'!$G$43+'Map and Results'!$G59)*(TowerDistanceMatrix!W41+'Map and Results'!$G$43+'Map and Results'!$G59))))</f>
        <v>0</v>
      </c>
      <c r="X42" s="26">
        <f ca="1">IF(TowerDistanceMatrix!X41&lt;=ABS('Map and Results'!$G$44-'Map and Results'!$G59),MIN('Map and Results'!$H$44,'Map and Results'!$H59),IF(TowerDistanceMatrix!X41&gt;=('Map and Results'!$G59+'Map and Results'!$G$44),0,'Map and Results'!$G$44^2*ACOS((TowerDistanceMatrix!X41^2+'Map and Results'!$G$44^2-'Map and Results'!$G59^2)/(2*TowerDistanceMatrix!X41*'Map and Results'!$G$44))+'Map and Results'!$G59^2*ACOS((TowerDistanceMatrix!X41^2-'Map and Results'!$G$44^2+'Map and Results'!$G59^2)/(2*TowerDistanceMatrix!X41*'Map and Results'!$G59))-0.5*SQRT((-TowerDistanceMatrix!X41+'Map and Results'!$G$44+'Map and Results'!$G59)*(TowerDistanceMatrix!X41+'Map and Results'!$G$44-'Map and Results'!$G59)*(TowerDistanceMatrix!X41-'Map and Results'!$G$44+'Map and Results'!$G59)*(TowerDistanceMatrix!X41+'Map and Results'!$G$44+'Map and Results'!$G59))))</f>
        <v>0</v>
      </c>
      <c r="Y42" s="26">
        <f ca="1">IF(TowerDistanceMatrix!Y41&lt;=ABS('Map and Results'!$G$45-'Map and Results'!$G59),MIN('Map and Results'!$H$45,'Map and Results'!$H59),IF(TowerDistanceMatrix!Y41&gt;=('Map and Results'!$G59+'Map and Results'!$G$45),0,'Map and Results'!$G$45^2*ACOS((TowerDistanceMatrix!Y41^2+'Map and Results'!$G$45^2-'Map and Results'!$G59^2)/(2*TowerDistanceMatrix!Y41*'Map and Results'!$G$45))+'Map and Results'!$G59^2*ACOS((TowerDistanceMatrix!Y41^2-'Map and Results'!$G$45^2+'Map and Results'!$G59^2)/(2*TowerDistanceMatrix!Y41*'Map and Results'!$G59))-0.5*SQRT((-TowerDistanceMatrix!Y41+'Map and Results'!$G$45+'Map and Results'!$G59)*(TowerDistanceMatrix!Y41+'Map and Results'!$G$45-'Map and Results'!$G59)*(TowerDistanceMatrix!Y41-'Map and Results'!$G$45+'Map and Results'!$G59)*(TowerDistanceMatrix!Y41+'Map and Results'!$G$45+'Map and Results'!$G59))))</f>
        <v>0</v>
      </c>
      <c r="Z42" s="26">
        <f ca="1">IF(TowerDistanceMatrix!Z41&lt;=ABS('Map and Results'!$G$46-'Map and Results'!$G59),MIN('Map and Results'!$H$46,'Map and Results'!$H59),IF(TowerDistanceMatrix!Z41&gt;=('Map and Results'!$G59+'Map and Results'!$G$46),0,'Map and Results'!$G$46^2*ACOS((TowerDistanceMatrix!Z41^2+'Map and Results'!$G$46^2-'Map and Results'!$G59^2)/(2*TowerDistanceMatrix!Z41*'Map and Results'!$G$46))+'Map and Results'!$G59^2*ACOS((TowerDistanceMatrix!Z41^2-'Map and Results'!$G$46^2+'Map and Results'!$G59^2)/(2*TowerDistanceMatrix!Z41*'Map and Results'!$G59))-0.5*SQRT((-TowerDistanceMatrix!Z41+'Map and Results'!$G$46+'Map and Results'!$G59)*(TowerDistanceMatrix!Z41+'Map and Results'!$G$46-'Map and Results'!$G59)*(TowerDistanceMatrix!Z41-'Map and Results'!$G$46+'Map and Results'!$G59)*(TowerDistanceMatrix!Z41+'Map and Results'!$G$46+'Map and Results'!$G59))))</f>
        <v>0</v>
      </c>
      <c r="AA42" s="26">
        <f ca="1">IF(TowerDistanceMatrix!AA41&lt;=ABS('Map and Results'!$G$47-'Map and Results'!$G59),MIN('Map and Results'!$H$47,'Map and Results'!$H59),IF(TowerDistanceMatrix!AA41&gt;=('Map and Results'!$G59+'Map and Results'!$G$47),0,'Map and Results'!$G$47^2*ACOS((TowerDistanceMatrix!AA41^2+'Map and Results'!$G$47^2-'Map and Results'!$G59^2)/(2*TowerDistanceMatrix!AA41*'Map and Results'!$G$47))+'Map and Results'!$G59^2*ACOS((TowerDistanceMatrix!AA41^2-'Map and Results'!$G$47^2+'Map and Results'!$G59^2)/(2*TowerDistanceMatrix!AA41*'Map and Results'!$G59))-0.5*SQRT((-TowerDistanceMatrix!AA41+'Map and Results'!$G$47+'Map and Results'!$G59)*(TowerDistanceMatrix!AA41+'Map and Results'!$G$47-'Map and Results'!$G59)*(TowerDistanceMatrix!AA41-'Map and Results'!$G$47+'Map and Results'!$G59)*(TowerDistanceMatrix!AA41+'Map and Results'!$G$47+'Map and Results'!$G59))))</f>
        <v>2654.5780974342847</v>
      </c>
      <c r="AB42" s="26">
        <f ca="1">IF(TowerDistanceMatrix!AB41&lt;=ABS('Map and Results'!$G$48-'Map and Results'!$G59),MIN('Map and Results'!$H$48,'Map and Results'!$H59),IF(TowerDistanceMatrix!AB41&gt;=('Map and Results'!$G59+'Map and Results'!$G$48),0,'Map and Results'!$G$48^2*ACOS((TowerDistanceMatrix!AB41^2+'Map and Results'!$G$48^2-'Map and Results'!$G59^2)/(2*TowerDistanceMatrix!AB41*'Map and Results'!$G$48))+'Map and Results'!$G59^2*ACOS((TowerDistanceMatrix!AB41^2-'Map and Results'!$G$48^2+'Map and Results'!$G59^2)/(2*TowerDistanceMatrix!AB41*'Map and Results'!$G59))-0.5*SQRT((-TowerDistanceMatrix!AB41+'Map and Results'!$G$48+'Map and Results'!$G59)*(TowerDistanceMatrix!AB41+'Map and Results'!$G$48-'Map and Results'!$G59)*(TowerDistanceMatrix!AB41-'Map and Results'!$G$48+'Map and Results'!$G59)*(TowerDistanceMatrix!AB41+'Map and Results'!$G$48+'Map and Results'!$G59))))</f>
        <v>0</v>
      </c>
      <c r="AC42" s="26">
        <f ca="1">IF(TowerDistanceMatrix!AC41&lt;=ABS('Map and Results'!$G$49-'Map and Results'!$G59),MIN('Map and Results'!$H$49,'Map and Results'!$H59),IF(TowerDistanceMatrix!AC41&gt;=('Map and Results'!$G59+'Map and Results'!$G$49),0,'Map and Results'!$G$49^2*ACOS((TowerDistanceMatrix!AC41^2+'Map and Results'!$G$49^2-'Map and Results'!$G59^2)/(2*TowerDistanceMatrix!AC41*'Map and Results'!$G$49))+'Map and Results'!$G59^2*ACOS((TowerDistanceMatrix!AC41^2-'Map and Results'!$G$49^2+'Map and Results'!$G59^2)/(2*TowerDistanceMatrix!AC41*'Map and Results'!$G59))-0.5*SQRT((-TowerDistanceMatrix!AC41+'Map and Results'!$G$49+'Map and Results'!$G59)*(TowerDistanceMatrix!AC41+'Map and Results'!$G$49-'Map and Results'!$G59)*(TowerDistanceMatrix!AC41-'Map and Results'!$G$49+'Map and Results'!$G59)*(TowerDistanceMatrix!AC41+'Map and Results'!$G$49+'Map and Results'!$G59))))</f>
        <v>0</v>
      </c>
      <c r="AD42" s="26">
        <f ca="1">IF(TowerDistanceMatrix!AD41&lt;=ABS('Map and Results'!$G$50-'Map and Results'!$G59),MIN('Map and Results'!$H$50,'Map and Results'!$H59),IF(TowerDistanceMatrix!AD41&gt;=('Map and Results'!$G59+'Map and Results'!$G$50),0,'Map and Results'!$G$50^2*ACOS((TowerDistanceMatrix!AD41^2+'Map and Results'!$G$50^2-'Map and Results'!$G59^2)/(2*TowerDistanceMatrix!AD41*'Map and Results'!$G$50))+'Map and Results'!$G59^2*ACOS((TowerDistanceMatrix!AD41^2-'Map and Results'!$G$50^2+'Map and Results'!$G59^2)/(2*TowerDistanceMatrix!AD41*'Map and Results'!$G59))-0.5*SQRT((-TowerDistanceMatrix!AD41+'Map and Results'!$G$50+'Map and Results'!$G59)*(TowerDistanceMatrix!AD41+'Map and Results'!$G$50-'Map and Results'!$G59)*(TowerDistanceMatrix!AD41-'Map and Results'!$G$50+'Map and Results'!$G59)*(TowerDistanceMatrix!AD41+'Map and Results'!$G$50+'Map and Results'!$G59))))</f>
        <v>0</v>
      </c>
      <c r="AE42" s="26">
        <f ca="1">IF(TowerDistanceMatrix!AE41&lt;=ABS('Map and Results'!$G$51-'Map and Results'!$G59),MIN('Map and Results'!$H$51,'Map and Results'!$H59),IF(TowerDistanceMatrix!AE41&gt;=('Map and Results'!$G59+'Map and Results'!$G$51),0,'Map and Results'!$G$51^2*ACOS((TowerDistanceMatrix!AE41^2+'Map and Results'!$G$51^2-'Map and Results'!$G59^2)/(2*TowerDistanceMatrix!AE41*'Map and Results'!$G$51))+'Map and Results'!$G59^2*ACOS((TowerDistanceMatrix!AE41^2-'Map and Results'!$G$51^2+'Map and Results'!$G59^2)/(2*TowerDistanceMatrix!AE41*'Map and Results'!$G59))-0.5*SQRT((-TowerDistanceMatrix!AE41+'Map and Results'!$G$51+'Map and Results'!$G59)*(TowerDistanceMatrix!AE41+'Map and Results'!$G$51-'Map and Results'!$G59)*(TowerDistanceMatrix!AE41-'Map and Results'!$G$51+'Map and Results'!$G59)*(TowerDistanceMatrix!AE41+'Map and Results'!$G$51+'Map and Results'!$G59))))</f>
        <v>0</v>
      </c>
      <c r="AF42" s="26">
        <f ca="1">IF(TowerDistanceMatrix!AF41&lt;=ABS('Map and Results'!$G$52-'Map and Results'!$G59),MIN('Map and Results'!$H$52,'Map and Results'!$H59),IF(TowerDistanceMatrix!AF41&gt;=('Map and Results'!$G59+'Map and Results'!$G$52),0,'Map and Results'!$G$52^2*ACOS((TowerDistanceMatrix!AF41^2+'Map and Results'!$G$52^2-'Map and Results'!$G59^2)/(2*TowerDistanceMatrix!AF41*'Map and Results'!$G$52))+'Map and Results'!$G59^2*ACOS((TowerDistanceMatrix!AF41^2-'Map and Results'!$G$52^2+'Map and Results'!$G59^2)/(2*TowerDistanceMatrix!AF41*'Map and Results'!$G59))-0.5*SQRT((-TowerDistanceMatrix!AF41+'Map and Results'!$G$52+'Map and Results'!$G59)*(TowerDistanceMatrix!AF41+'Map and Results'!$G$52-'Map and Results'!$G59)*(TowerDistanceMatrix!AF41-'Map and Results'!$G$52+'Map and Results'!$G59)*(TowerDistanceMatrix!AF41+'Map and Results'!$G$52+'Map and Results'!$G59))))</f>
        <v>0</v>
      </c>
      <c r="AG42" s="26">
        <f ca="1">IF(TowerDistanceMatrix!AG41&lt;=ABS('Map and Results'!$G$53-'Map and Results'!$G59),MIN('Map and Results'!$H$53,'Map and Results'!$H59),IF(TowerDistanceMatrix!AG41&gt;=('Map and Results'!$G59+'Map and Results'!$G$53),0,'Map and Results'!$G$53^2*ACOS((TowerDistanceMatrix!AG41^2+'Map and Results'!$G$53^2-'Map and Results'!$G59^2)/(2*TowerDistanceMatrix!AG41*'Map and Results'!$G$53))+'Map and Results'!$G59^2*ACOS((TowerDistanceMatrix!AG41^2-'Map and Results'!$G$53^2+'Map and Results'!$G59^2)/(2*TowerDistanceMatrix!AG41*'Map and Results'!$G59))-0.5*SQRT((-TowerDistanceMatrix!AG41+'Map and Results'!$G$53+'Map and Results'!$G59)*(TowerDistanceMatrix!AG41+'Map and Results'!$G$53-'Map and Results'!$G59)*(TowerDistanceMatrix!AG41-'Map and Results'!$G$53+'Map and Results'!$G59)*(TowerDistanceMatrix!AG41+'Map and Results'!$G$53+'Map and Results'!$G59))))</f>
        <v>0</v>
      </c>
      <c r="AH42" s="26">
        <f ca="1">IF(TowerDistanceMatrix!AH41&lt;=ABS('Map and Results'!$G$54-'Map and Results'!$G59),MIN('Map and Results'!$H$54,'Map and Results'!$H59),IF(TowerDistanceMatrix!AH41&gt;=('Map and Results'!$G59+'Map and Results'!$G$54),0,'Map and Results'!$G$54^2*ACOS((TowerDistanceMatrix!AH41^2+'Map and Results'!$G$54^2-'Map and Results'!$G59^2)/(2*TowerDistanceMatrix!AH41*'Map and Results'!$G$54))+'Map and Results'!$G59^2*ACOS((TowerDistanceMatrix!AH41^2-'Map and Results'!$G$54^2+'Map and Results'!$G59^2)/(2*TowerDistanceMatrix!AH41*'Map and Results'!$G59))-0.5*SQRT((-TowerDistanceMatrix!AH41+'Map and Results'!$G$54+'Map and Results'!$G59)*(TowerDistanceMatrix!AH41+'Map and Results'!$G$54-'Map and Results'!$G59)*(TowerDistanceMatrix!AH41-'Map and Results'!$G$54+'Map and Results'!$G59)*(TowerDistanceMatrix!AH41+'Map and Results'!$G$54+'Map and Results'!$G59))))</f>
        <v>0</v>
      </c>
      <c r="AI42" s="26">
        <f ca="1">IF(TowerDistanceMatrix!AI41&lt;=ABS('Map and Results'!$G$55-'Map and Results'!$G59),MIN('Map and Results'!$H$55,'Map and Results'!$H59),IF(TowerDistanceMatrix!AI41&gt;=('Map and Results'!$G59+'Map and Results'!$G$55),0,'Map and Results'!$G$55^2*ACOS((TowerDistanceMatrix!AI41^2+'Map and Results'!$G$55^2-'Map and Results'!$G59^2)/(2*TowerDistanceMatrix!AI41*'Map and Results'!$G$55))+'Map and Results'!$G59^2*ACOS((TowerDistanceMatrix!AI41^2-'Map and Results'!$G$55^2+'Map and Results'!$G59^2)/(2*TowerDistanceMatrix!AI41*'Map and Results'!$G59))-0.5*SQRT((-TowerDistanceMatrix!AI41+'Map and Results'!$G$55+'Map and Results'!$G59)*(TowerDistanceMatrix!AI41+'Map and Results'!$G$55-'Map and Results'!$G59)*(TowerDistanceMatrix!AI41-'Map and Results'!$G$55+'Map and Results'!$G59)*(TowerDistanceMatrix!AI41+'Map and Results'!$G$55+'Map and Results'!$G59))))</f>
        <v>0</v>
      </c>
      <c r="AJ42" s="26">
        <f ca="1">IF(TowerDistanceMatrix!AJ41&lt;=ABS('Map and Results'!$G$56-'Map and Results'!$G59),MIN('Map and Results'!$H$56,'Map and Results'!$H59),IF(TowerDistanceMatrix!AJ41&gt;=('Map and Results'!$G59+'Map and Results'!$G$56),0,'Map and Results'!$G$56^2*ACOS((TowerDistanceMatrix!AJ41^2+'Map and Results'!$G$56^2-'Map and Results'!$G59^2)/(2*TowerDistanceMatrix!AJ41*'Map and Results'!$G$56))+'Map and Results'!$G59^2*ACOS((TowerDistanceMatrix!AJ41^2-'Map and Results'!$G$56^2+'Map and Results'!$G59^2)/(2*TowerDistanceMatrix!AJ41*'Map and Results'!$G59))-0.5*SQRT((-TowerDistanceMatrix!AJ41+'Map and Results'!$G$56+'Map and Results'!$G59)*(TowerDistanceMatrix!AJ41+'Map and Results'!$G$56-'Map and Results'!$G59)*(TowerDistanceMatrix!AJ41-'Map and Results'!$G$56+'Map and Results'!$G59)*(TowerDistanceMatrix!AJ41+'Map and Results'!$G$56+'Map and Results'!$G59))))</f>
        <v>0</v>
      </c>
      <c r="AK42" s="26">
        <f ca="1">IF(TowerDistanceMatrix!AK41&lt;=ABS('Map and Results'!$G$57-'Map and Results'!$G59),MIN('Map and Results'!$H$57,'Map and Results'!$H59),IF(TowerDistanceMatrix!AK41&gt;=('Map and Results'!$G59+'Map and Results'!$G$57),0,'Map and Results'!$G$57^2*ACOS((TowerDistanceMatrix!AK41^2+'Map and Results'!$G$57^2-'Map and Results'!$G59^2)/(2*TowerDistanceMatrix!AK41*'Map and Results'!$G$57))+'Map and Results'!$G59^2*ACOS((TowerDistanceMatrix!AK41^2-'Map and Results'!$G$57^2+'Map and Results'!$G59^2)/(2*TowerDistanceMatrix!AK41*'Map and Results'!$G59))-0.5*SQRT((-TowerDistanceMatrix!AK41+'Map and Results'!$G$57+'Map and Results'!$G59)*(TowerDistanceMatrix!AK41+'Map and Results'!$G$57-'Map and Results'!$G59)*(TowerDistanceMatrix!AK41-'Map and Results'!$G$57+'Map and Results'!$G59)*(TowerDistanceMatrix!AK41+'Map and Results'!$G$57+'Map and Results'!$G59))))</f>
        <v>0</v>
      </c>
      <c r="AL42" s="26">
        <f ca="1">IF(TowerDistanceMatrix!AL41&lt;=ABS('Map and Results'!$G$58-'Map and Results'!$G59),MIN('Map and Results'!$H$58,'Map and Results'!$H59),IF(TowerDistanceMatrix!AL41&gt;=('Map and Results'!$G59+'Map and Results'!$G$58),0,'Map and Results'!$G$58^2*ACOS((TowerDistanceMatrix!AL41^2+'Map and Results'!$G$58^2-'Map and Results'!$G59^2)/(2*TowerDistanceMatrix!AL41*'Map and Results'!$G$58))+'Map and Results'!$G59^2*ACOS((TowerDistanceMatrix!AL41^2-'Map and Results'!$G$58^2+'Map and Results'!$G59^2)/(2*TowerDistanceMatrix!AL41*'Map and Results'!$G59))-0.5*SQRT((-TowerDistanceMatrix!AL41+'Map and Results'!$G$58+'Map and Results'!$G59)*(TowerDistanceMatrix!AL41+'Map and Results'!$G$58-'Map and Results'!$G59)*(TowerDistanceMatrix!AL41-'Map and Results'!$G$58+'Map and Results'!$G59)*(TowerDistanceMatrix!AL41+'Map and Results'!$G$58+'Map and Results'!$G59))))</f>
        <v>0</v>
      </c>
      <c r="AM42" s="26">
        <f ca="1">IF(TowerDistanceMatrix!AM41&lt;=ABS('Map and Results'!$G$59-'Map and Results'!$G59),MIN('Map and Results'!$H$59,'Map and Results'!$H59),IF(TowerDistanceMatrix!AM41&gt;=('Map and Results'!$G59+'Map and Results'!$G$59),0,'Map and Results'!$G$59^2*ACOS((TowerDistanceMatrix!AM41^2+'Map and Results'!$G$59^2-'Map and Results'!$G59^2)/(2*TowerDistanceMatrix!AM41*'Map and Results'!$G$59))+'Map and Results'!$G59^2*ACOS((TowerDistanceMatrix!AM41^2-'Map and Results'!$G$59^2+'Map and Results'!$G59^2)/(2*TowerDistanceMatrix!AM41*'Map and Results'!$G59))-0.5*SQRT((-TowerDistanceMatrix!AM41+'Map and Results'!$G$59+'Map and Results'!$G59)*(TowerDistanceMatrix!AM41+'Map and Results'!$G$59-'Map and Results'!$G59)*(TowerDistanceMatrix!AM41-'Map and Results'!$G$59+'Map and Results'!$G59)*(TowerDistanceMatrix!AM41+'Map and Results'!$G$59+'Map and Results'!$G59))))</f>
        <v>0</v>
      </c>
      <c r="AN42" s="26">
        <f ca="1">IF(TowerDistanceMatrix!AN41&lt;=ABS('Map and Results'!$G$60-'Map and Results'!$G59),MIN('Map and Results'!$H$60,'Map and Results'!$H59),IF(TowerDistanceMatrix!AN41&gt;=('Map and Results'!$G59+'Map and Results'!$G$60),0,'Map and Results'!$G$60^2*ACOS((TowerDistanceMatrix!AN41^2+'Map and Results'!$G$60^2-'Map and Results'!$G59^2)/(2*TowerDistanceMatrix!AN41*'Map and Results'!$G$60))+'Map and Results'!$G59^2*ACOS((TowerDistanceMatrix!AN41^2-'Map and Results'!$G$60^2+'Map and Results'!$G59^2)/(2*TowerDistanceMatrix!AN41*'Map and Results'!$G59))-0.5*SQRT((-TowerDistanceMatrix!AN41+'Map and Results'!$G$60+'Map and Results'!$G59)*(TowerDistanceMatrix!AN41+'Map and Results'!$G$60-'Map and Results'!$G59)*(TowerDistanceMatrix!AN41-'Map and Results'!$G$60+'Map and Results'!$G59)*(TowerDistanceMatrix!AN41+'Map and Results'!$G$60+'Map and Results'!$G59))))</f>
        <v>0</v>
      </c>
      <c r="AO42" s="26">
        <f ca="1">IF(TowerDistanceMatrix!AO41&lt;=ABS('Map and Results'!$G$61-'Map and Results'!$G59),MIN('Map and Results'!$H$61,'Map and Results'!$H59),IF(TowerDistanceMatrix!AO41&gt;=('Map and Results'!$G59+'Map and Results'!$G$61),0,'Map and Results'!$G$61^2*ACOS((TowerDistanceMatrix!AO41^2+'Map and Results'!$G$61^2-'Map and Results'!$G59^2)/(2*TowerDistanceMatrix!AO41*'Map and Results'!$G$61))+'Map and Results'!$G59^2*ACOS((TowerDistanceMatrix!AO41^2-'Map and Results'!$G$61^2+'Map and Results'!$G59^2)/(2*TowerDistanceMatrix!AO41*'Map and Results'!$G59))-0.5*SQRT((-TowerDistanceMatrix!AO41+'Map and Results'!$G$61+'Map and Results'!$G59)*(TowerDistanceMatrix!AO41+'Map and Results'!$G$61-'Map and Results'!$G59)*(TowerDistanceMatrix!AO41-'Map and Results'!$G$61+'Map and Results'!$G59)*(TowerDistanceMatrix!AO41+'Map and Results'!$G$61+'Map and Results'!$G59))))</f>
        <v>0</v>
      </c>
      <c r="AP42" s="26">
        <f ca="1">IF(TowerDistanceMatrix!AP41&lt;=ABS('Map and Results'!$G$62-'Map and Results'!$G59),MIN('Map and Results'!$H$62,'Map and Results'!$H59),IF(TowerDistanceMatrix!AP41&gt;=('Map and Results'!$G59+'Map and Results'!$G$62),0,'Map and Results'!$G$62^2*ACOS((TowerDistanceMatrix!AP41^2+'Map and Results'!$G$62^2-'Map and Results'!$G59^2)/(2*TowerDistanceMatrix!AP41*'Map and Results'!$G$62))+'Map and Results'!$G59^2*ACOS((TowerDistanceMatrix!AP41^2-'Map and Results'!$G$62^2+'Map and Results'!$G59^2)/(2*TowerDistanceMatrix!AP41*'Map and Results'!$G59))-0.5*SQRT((-TowerDistanceMatrix!AP41+'Map and Results'!$G$62+'Map and Results'!$G59)*(TowerDistanceMatrix!AP41+'Map and Results'!$G$62-'Map and Results'!$G59)*(TowerDistanceMatrix!AP41-'Map and Results'!$G$62+'Map and Results'!$G59)*(TowerDistanceMatrix!AP41+'Map and Results'!$G$62+'Map and Results'!$G59))))</f>
        <v>0</v>
      </c>
      <c r="AQ42" s="26">
        <f ca="1">IF(TowerDistanceMatrix!AQ41&lt;=ABS('Map and Results'!$G$63-'Map and Results'!$G59),MIN('Map and Results'!$H$63,'Map and Results'!$H59),IF(TowerDistanceMatrix!AQ41&gt;=('Map and Results'!$G59+'Map and Results'!$G$63),0,'Map and Results'!$G$63^2*ACOS((TowerDistanceMatrix!AQ41^2+'Map and Results'!$G$63^2-'Map and Results'!$G59^2)/(2*TowerDistanceMatrix!AQ41*'Map and Results'!$G$63))+'Map and Results'!$G59^2*ACOS((TowerDistanceMatrix!AQ41^2-'Map and Results'!$G$63^2+'Map and Results'!$G59^2)/(2*TowerDistanceMatrix!AQ41*'Map and Results'!$G59))-0.5*SQRT((-TowerDistanceMatrix!AQ41+'Map and Results'!$G$63+'Map and Results'!$G59)*(TowerDistanceMatrix!AQ41+'Map and Results'!$G$63-'Map and Results'!$G59)*(TowerDistanceMatrix!AQ41-'Map and Results'!$G$63+'Map and Results'!$G59)*(TowerDistanceMatrix!AQ41+'Map and Results'!$G$63+'Map and Results'!$G59))))</f>
        <v>0</v>
      </c>
      <c r="AR42" s="26">
        <f ca="1">IF(TowerDistanceMatrix!AR41&lt;=ABS('Map and Results'!$G$64-'Map and Results'!$G59),MIN('Map and Results'!$H$64,'Map and Results'!$H59),IF(TowerDistanceMatrix!AR41&gt;=('Map and Results'!$G59+'Map and Results'!$G$64),0,'Map and Results'!$G$64^2*ACOS((TowerDistanceMatrix!AR41^2+'Map and Results'!$G$64^2-'Map and Results'!$G59^2)/(2*TowerDistanceMatrix!AR41*'Map and Results'!$G$64))+'Map and Results'!$G59^2*ACOS((TowerDistanceMatrix!AR41^2-'Map and Results'!$G$64^2+'Map and Results'!$G59^2)/(2*TowerDistanceMatrix!AR41*'Map and Results'!$G59))-0.5*SQRT((-TowerDistanceMatrix!AR41+'Map and Results'!$G$64+'Map and Results'!$G59)*(TowerDistanceMatrix!AR41+'Map and Results'!$G$64-'Map and Results'!$G59)*(TowerDistanceMatrix!AR41-'Map and Results'!$G$64+'Map and Results'!$G59)*(TowerDistanceMatrix!AR41+'Map and Results'!$G$64+'Map and Results'!$G59))))</f>
        <v>0</v>
      </c>
      <c r="AS42" s="26">
        <f ca="1">IF(TowerDistanceMatrix!AS41&lt;=ABS('Map and Results'!$G$65-'Map and Results'!$G59),MIN('Map and Results'!$H$65,'Map and Results'!$H59),IF(TowerDistanceMatrix!AS41&gt;=('Map and Results'!$G59+'Map and Results'!$G$65),0,'Map and Results'!$G$65^2*ACOS((TowerDistanceMatrix!AS41^2+'Map and Results'!$G$65^2-'Map and Results'!$G59^2)/(2*TowerDistanceMatrix!AS41*'Map and Results'!$G$65))+'Map and Results'!$G59^2*ACOS((TowerDistanceMatrix!AS41^2-'Map and Results'!$G$65^2+'Map and Results'!$G59^2)/(2*TowerDistanceMatrix!AS41*'Map and Results'!$G59))-0.5*SQRT((-TowerDistanceMatrix!AS41+'Map and Results'!$G$65+'Map and Results'!$G59)*(TowerDistanceMatrix!AS41+'Map and Results'!$G$65-'Map and Results'!$G59)*(TowerDistanceMatrix!AS41-'Map and Results'!$G$65+'Map and Results'!$G59)*(TowerDistanceMatrix!AS41+'Map and Results'!$G$65+'Map and Results'!$G59))))</f>
        <v>0</v>
      </c>
      <c r="AT42" s="26">
        <f ca="1">IF(TowerDistanceMatrix!AT41&lt;=ABS('Map and Results'!$G$66-'Map and Results'!$G59),MIN('Map and Results'!$H$66,'Map and Results'!$H59),IF(TowerDistanceMatrix!AT41&gt;=('Map and Results'!$G59+'Map and Results'!$G$66),0,'Map and Results'!$G$66^2*ACOS((TowerDistanceMatrix!AT41^2+'Map and Results'!$G$66^2-'Map and Results'!$G59^2)/(2*TowerDistanceMatrix!AT41*'Map and Results'!$G$66))+'Map and Results'!$G59^2*ACOS((TowerDistanceMatrix!AT41^2-'Map and Results'!$G$66^2+'Map and Results'!$G59^2)/(2*TowerDistanceMatrix!AT41*'Map and Results'!$G59))-0.5*SQRT((-TowerDistanceMatrix!AT41+'Map and Results'!$G$66+'Map and Results'!$G59)*(TowerDistanceMatrix!AT41+'Map and Results'!$G$66-'Map and Results'!$G59)*(TowerDistanceMatrix!AT41-'Map and Results'!$G$66+'Map and Results'!$G59)*(TowerDistanceMatrix!AT41+'Map and Results'!$G$66+'Map and Results'!$G59))))</f>
        <v>0</v>
      </c>
      <c r="AU42" s="26">
        <f ca="1">IF(TowerDistanceMatrix!AU41&lt;=ABS('Map and Results'!$G$67-'Map and Results'!$G59),MIN('Map and Results'!$H$67,'Map and Results'!$H59),IF(TowerDistanceMatrix!AU41&gt;=('Map and Results'!$G59+'Map and Results'!$G$67),0,'Map and Results'!$G$67^2*ACOS((TowerDistanceMatrix!AU41^2+'Map and Results'!$G$67^2-'Map and Results'!$G59^2)/(2*TowerDistanceMatrix!AU41*'Map and Results'!$G$67))+'Map and Results'!$G59^2*ACOS((TowerDistanceMatrix!AU41^2-'Map and Results'!$G$67^2+'Map and Results'!$G59^2)/(2*TowerDistanceMatrix!AU41*'Map and Results'!$G59))-0.5*SQRT((-TowerDistanceMatrix!AU41+'Map and Results'!$G$67+'Map and Results'!$G59)*(TowerDistanceMatrix!AU41+'Map and Results'!$G$67-'Map and Results'!$G59)*(TowerDistanceMatrix!AU41-'Map and Results'!$G$67+'Map and Results'!$G59)*(TowerDistanceMatrix!AU41+'Map and Results'!$G$67+'Map and Results'!$G59))))</f>
        <v>0</v>
      </c>
      <c r="AV42" s="26">
        <f ca="1">IF(TowerDistanceMatrix!AV41&lt;=ABS('Map and Results'!$G$68-'Map and Results'!$G59),MIN('Map and Results'!$H$68,'Map and Results'!$H59),IF(TowerDistanceMatrix!AV41&gt;=('Map and Results'!$G59+'Map and Results'!$G$68),0,'Map and Results'!$G$68^2*ACOS((TowerDistanceMatrix!AV41^2+'Map and Results'!$G$68^2-'Map and Results'!$G59^2)/(2*TowerDistanceMatrix!AV41*'Map and Results'!$G$68))+'Map and Results'!$G59^2*ACOS((TowerDistanceMatrix!AV41^2-'Map and Results'!$G$68^2+'Map and Results'!$G59^2)/(2*TowerDistanceMatrix!AV41*'Map and Results'!$G59))-0.5*SQRT((-TowerDistanceMatrix!AV41+'Map and Results'!$G$68+'Map and Results'!$G59)*(TowerDistanceMatrix!AV41+'Map and Results'!$G$68-'Map and Results'!$G59)*(TowerDistanceMatrix!AV41-'Map and Results'!$G$68+'Map and Results'!$G59)*(TowerDistanceMatrix!AV41+'Map and Results'!$G$68+'Map and Results'!$G59))))</f>
        <v>0</v>
      </c>
      <c r="AW42" s="26">
        <f ca="1">IF(TowerDistanceMatrix!AW41&lt;=ABS('Map and Results'!$G$69-'Map and Results'!$G59),MIN('Map and Results'!$H$69,'Map and Results'!$H59),IF(TowerDistanceMatrix!AW41&gt;=('Map and Results'!$G59+'Map and Results'!$G$69),0,'Map and Results'!$G$69^2*ACOS((TowerDistanceMatrix!AW41^2+'Map and Results'!$G$69^2-'Map and Results'!$G59^2)/(2*TowerDistanceMatrix!AW41*'Map and Results'!$G$69))+'Map and Results'!$G59^2*ACOS((TowerDistanceMatrix!AW41^2-'Map and Results'!$G$69^2+'Map and Results'!$G59^2)/(2*TowerDistanceMatrix!AW41*'Map and Results'!$G59))-0.5*SQRT((-TowerDistanceMatrix!AW41+'Map and Results'!$G$69+'Map and Results'!$G59)*(TowerDistanceMatrix!AW41+'Map and Results'!$G$69-'Map and Results'!$G59)*(TowerDistanceMatrix!AW41-'Map and Results'!$G$69+'Map and Results'!$G59)*(TowerDistanceMatrix!AW41+'Map and Results'!$G$69+'Map and Results'!$G59))))</f>
        <v>0</v>
      </c>
      <c r="AX42" s="26">
        <f ca="1">IF(TowerDistanceMatrix!AX41&lt;=ABS('Map and Results'!$G$70-'Map and Results'!$G59),MIN('Map and Results'!$H$70,'Map and Results'!$H59),IF(TowerDistanceMatrix!AX41&gt;=('Map and Results'!$G59+'Map and Results'!$G$70),0,'Map and Results'!$G$70^2*ACOS((TowerDistanceMatrix!AX41^2+'Map and Results'!$G$70^2-'Map and Results'!$G59^2)/(2*TowerDistanceMatrix!AX41*'Map and Results'!$G$70))+'Map and Results'!$G59^2*ACOS((TowerDistanceMatrix!AX41^2-'Map and Results'!$G$70^2+'Map and Results'!$G59^2)/(2*TowerDistanceMatrix!AX41*'Map and Results'!$G59))-0.5*SQRT((-TowerDistanceMatrix!AX41+'Map and Results'!$G$70+'Map and Results'!$G59)*(TowerDistanceMatrix!AX41+'Map and Results'!$G$70-'Map and Results'!$G59)*(TowerDistanceMatrix!AX41-'Map and Results'!$G$70+'Map and Results'!$G59)*(TowerDistanceMatrix!AX41+'Map and Results'!$G$70+'Map and Results'!$G59))))</f>
        <v>0</v>
      </c>
      <c r="AY42" s="26">
        <f ca="1">IF(TowerDistanceMatrix!AY41&lt;=ABS('Map and Results'!$G$71-'Map and Results'!$G59),MIN('Map and Results'!$H$71,'Map and Results'!$H59),IF(TowerDistanceMatrix!AY41&gt;=('Map and Results'!$G59+'Map and Results'!$G$71),0,'Map and Results'!$G$71^2*ACOS((TowerDistanceMatrix!AY41^2+'Map and Results'!$G$71^2-'Map and Results'!$G59^2)/(2*TowerDistanceMatrix!AY41*'Map and Results'!$G$71))+'Map and Results'!$G59^2*ACOS((TowerDistanceMatrix!AY41^2-'Map and Results'!$G$71^2+'Map and Results'!$G59^2)/(2*TowerDistanceMatrix!AY41*'Map and Results'!$G59))-0.5*SQRT((-TowerDistanceMatrix!AY41+'Map and Results'!$G$71+'Map and Results'!$G59)*(TowerDistanceMatrix!AY41+'Map and Results'!$G$71-'Map and Results'!$G59)*(TowerDistanceMatrix!AY41-'Map and Results'!$G$71+'Map and Results'!$G59)*(TowerDistanceMatrix!AY41+'Map and Results'!$G$71+'Map and Results'!$G59))))</f>
        <v>0</v>
      </c>
      <c r="AZ42" s="26">
        <f ca="1">IF(TowerDistanceMatrix!AZ41&lt;=ABS('Map and Results'!$G$72-'Map and Results'!$G59),MIN('Map and Results'!$H$72,'Map and Results'!$H59),IF(TowerDistanceMatrix!AZ41&gt;=('Map and Results'!$G59+'Map and Results'!$G$72),0,'Map and Results'!$G$72^2*ACOS((TowerDistanceMatrix!AZ41^2+'Map and Results'!$G$72^2-'Map and Results'!$G59^2)/(2*TowerDistanceMatrix!AZ41*'Map and Results'!$G$72))+'Map and Results'!$G59^2*ACOS((TowerDistanceMatrix!AZ41^2-'Map and Results'!$G$72^2+'Map and Results'!$G59^2)/(2*TowerDistanceMatrix!AZ41*'Map and Results'!$G59))-0.5*SQRT((-TowerDistanceMatrix!AZ41+'Map and Results'!$G$72+'Map and Results'!$G59)*(TowerDistanceMatrix!AZ41+'Map and Results'!$G$72-'Map and Results'!$G59)*(TowerDistanceMatrix!AZ41-'Map and Results'!$G$72+'Map and Results'!$G59)*(TowerDistanceMatrix!AZ41+'Map and Results'!$G$72+'Map and Results'!$G59))))</f>
        <v>0</v>
      </c>
      <c r="BA42" s="26"/>
      <c r="BB42" s="26"/>
      <c r="BC42">
        <f ca="1">IF('Map and Results'!B59=0,0,SUM(C42:AZ42))-BE42</f>
        <v>0</v>
      </c>
      <c r="BD42">
        <v>37</v>
      </c>
      <c r="BE42">
        <f t="shared" ca="1" si="3"/>
        <v>0</v>
      </c>
      <c r="BG42">
        <f t="shared" ca="1" si="1"/>
        <v>0</v>
      </c>
      <c r="BH42">
        <f t="shared" ca="1" si="2"/>
        <v>0</v>
      </c>
      <c r="BJ42">
        <f ca="1">IF('Map and Results'!B59=0,0,IF((SUM(C42:AZ42)-BE42)&gt;BH42,$BJ$3,0))</f>
        <v>0</v>
      </c>
    </row>
    <row r="43" spans="2:62" ht="15">
      <c r="B43" s="7">
        <v>38</v>
      </c>
      <c r="C43" s="4">
        <f ca="1">IF(TowerDistanceMatrix!C42&lt;=ABS('Map and Results'!$G$23-'Map and Results'!G60),MIN('Map and Results'!H60,'Map and Results'!H58),IF(TowerDistanceMatrix!C42&gt;=('Map and Results'!$G$23+'Map and Results'!G60),0,'Map and Results'!$G$23^2*ACOS((TowerDistanceMatrix!C42^2+'Map and Results'!$G$23^2-'Map and Results'!G60^2)/(2*TowerDistanceMatrix!C42*'Map and Results'!$G$23))+'Map and Results'!G60^2*ACOS((TowerDistanceMatrix!C42^2-'Map and Results'!$G$23^2+'Map and Results'!G60^2)/(2*TowerDistanceMatrix!C42*'Map and Results'!G60))-0.5*SQRT((-TowerDistanceMatrix!C42+'Map and Results'!$G$23+'Map and Results'!G60)*(TowerDistanceMatrix!C42+'Map and Results'!$G$23-'Map and Results'!G60)*(TowerDistanceMatrix!C42-'Map and Results'!$G$23+'Map and Results'!G60)*(TowerDistanceMatrix!C42+'Map and Results'!$G$23+'Map and Results'!G60))))</f>
        <v>0</v>
      </c>
      <c r="D43">
        <f ca="1">IF(TowerDistanceMatrix!D42&lt;=ABS('Map and Results'!$G$24-'Map and Results'!G60),MIN('Map and Results'!$H$24,'Map and Results'!H60),IF(TowerDistanceMatrix!D42&gt;=('Map and Results'!G60+'Map and Results'!$G$24),0,'Map and Results'!$G$24^2*ACOS((TowerDistanceMatrix!D42^2+'Map and Results'!$G$24^2-'Map and Results'!G60^2)/(2*TowerDistanceMatrix!D42*'Map and Results'!$G$24))+'Map and Results'!G60^2*ACOS((TowerDistanceMatrix!D42^2-'Map and Results'!$G$24^2+'Map and Results'!G60^2)/(2*TowerDistanceMatrix!D42*'Map and Results'!G60))-0.5*SQRT((-TowerDistanceMatrix!D42+'Map and Results'!$G$24+'Map and Results'!G60)*(TowerDistanceMatrix!D42+'Map and Results'!$G$24-'Map and Results'!G60)*(TowerDistanceMatrix!D42-'Map and Results'!$G$24+'Map and Results'!G60)*(TowerDistanceMatrix!D42+'Map and Results'!$G$24+'Map and Results'!G60))))</f>
        <v>0</v>
      </c>
      <c r="E43">
        <f ca="1">IF(TowerDistanceMatrix!E42&lt;=ABS('Map and Results'!$G$25-'Map and Results'!G60),MIN('Map and Results'!$H$25,'Map and Results'!H60),IF(TowerDistanceMatrix!E42&gt;=('Map and Results'!G60+'Map and Results'!$G$25),0,'Map and Results'!$G$25^2*ACOS((TowerDistanceMatrix!E42^2+'Map and Results'!$G$25^2-'Map and Results'!G60^2)/(2*TowerDistanceMatrix!E42*'Map and Results'!$G$25))+'Map and Results'!G60^2*ACOS((TowerDistanceMatrix!E42^2-'Map and Results'!$G$25^2+'Map and Results'!G60^2)/(2*TowerDistanceMatrix!E42*'Map and Results'!G60))-0.5*SQRT((-TowerDistanceMatrix!E42+'Map and Results'!$G$25+'Map and Results'!G60)*(TowerDistanceMatrix!E42+'Map and Results'!$G$25-'Map and Results'!G60)*(TowerDistanceMatrix!E42-'Map and Results'!$G$25+'Map and Results'!G60)*(TowerDistanceMatrix!E42+'Map and Results'!$G$25+'Map and Results'!G60))))</f>
        <v>0</v>
      </c>
      <c r="F43">
        <f ca="1">IF(TowerDistanceMatrix!F42&lt;=ABS('Map and Results'!$G$26-'Map and Results'!$G60),MIN('Map and Results'!$H$26,'Map and Results'!$H60),IF(TowerDistanceMatrix!F42&gt;=('Map and Results'!$G60+'Map and Results'!$G$26),0,'Map and Results'!$G$26^2*ACOS((TowerDistanceMatrix!F42^2+'Map and Results'!$G$26^2-'Map and Results'!$G60^2)/(2*TowerDistanceMatrix!F42*'Map and Results'!$G$26))+'Map and Results'!$G60^2*ACOS((TowerDistanceMatrix!F42^2-'Map and Results'!$G$26^2+'Map and Results'!$G60^2)/(2*TowerDistanceMatrix!F42*'Map and Results'!$G60))-0.5*SQRT((-TowerDistanceMatrix!F42+'Map and Results'!$G$26+'Map and Results'!$G60)*(TowerDistanceMatrix!F42+'Map and Results'!$G$26-'Map and Results'!$G60)*(TowerDistanceMatrix!F42-'Map and Results'!$G$26+'Map and Results'!$G60)*(TowerDistanceMatrix!F42+'Map and Results'!$G$26+'Map and Results'!$G60))))</f>
        <v>0</v>
      </c>
      <c r="G43" s="26">
        <f ca="1">IF(TowerDistanceMatrix!G42&lt;=ABS('Map and Results'!$G$27-'Map and Results'!$G60),MIN('Map and Results'!$H$27,'Map and Results'!$H60),IF(TowerDistanceMatrix!G42&gt;=('Map and Results'!$G60+'Map and Results'!$G$27),0,'Map and Results'!$G$27^2*ACOS((TowerDistanceMatrix!G42^2+'Map and Results'!$G$27^2-'Map and Results'!$G60^2)/(2*TowerDistanceMatrix!G42*'Map and Results'!$G$27))+'Map and Results'!$G60^2*ACOS((TowerDistanceMatrix!G42^2-'Map and Results'!$G$27^2+'Map and Results'!$G60^2)/(2*TowerDistanceMatrix!G42*'Map and Results'!$G60))-0.5*SQRT((-TowerDistanceMatrix!G42+'Map and Results'!$G$27+'Map and Results'!$G60)*(TowerDistanceMatrix!G42+'Map and Results'!$G$27-'Map and Results'!$G60)*(TowerDistanceMatrix!G42-'Map and Results'!$G$27+'Map and Results'!$G60)*(TowerDistanceMatrix!G42+'Map and Results'!$G$27+'Map and Results'!$G60))))</f>
        <v>0</v>
      </c>
      <c r="H43" s="26">
        <f ca="1">IF(TowerDistanceMatrix!H42&lt;=ABS('Map and Results'!$G$28-'Map and Results'!$G60),MIN('Map and Results'!$H$28,'Map and Results'!$H60),IF(TowerDistanceMatrix!H42&gt;=('Map and Results'!$G60+'Map and Results'!$G$28),0,'Map and Results'!$G$28^2*ACOS((TowerDistanceMatrix!H42^2+'Map and Results'!$G$28^2-'Map and Results'!$G60^2)/(2*TowerDistanceMatrix!H42*'Map and Results'!$G$28))+'Map and Results'!$G60^2*ACOS((TowerDistanceMatrix!H42^2-'Map and Results'!$G$28^2+'Map and Results'!$G60^2)/(2*TowerDistanceMatrix!H42*'Map and Results'!$G60))-0.5*SQRT((-TowerDistanceMatrix!H42+'Map and Results'!$G$28+'Map and Results'!$G60)*(TowerDistanceMatrix!H42+'Map and Results'!$G$28-'Map and Results'!$G60)*(TowerDistanceMatrix!H42-'Map and Results'!$G$28+'Map and Results'!$G60)*(TowerDistanceMatrix!H42+'Map and Results'!$G$28+'Map and Results'!$G60))))</f>
        <v>0</v>
      </c>
      <c r="I43">
        <f ca="1">IF(TowerDistanceMatrix!I42&lt;=ABS('Map and Results'!$G$29-'Map and Results'!$G60),MIN('Map and Results'!$H$29,'Map and Results'!$H60),IF(TowerDistanceMatrix!I42&gt;=('Map and Results'!$G60+'Map and Results'!$G$29),0,'Map and Results'!$G$29^2*ACOS((TowerDistanceMatrix!I42^2+'Map and Results'!$G$29^2-'Map and Results'!$G60^2)/(2*TowerDistanceMatrix!I42*'Map and Results'!$G$29))+'Map and Results'!$G60^2*ACOS((TowerDistanceMatrix!I42^2-'Map and Results'!$G$29^2+'Map and Results'!$G60^2)/(2*TowerDistanceMatrix!I42*'Map and Results'!$G60))-0.5*SQRT((-TowerDistanceMatrix!I42+'Map and Results'!$G$29+'Map and Results'!$G60)*(TowerDistanceMatrix!I42+'Map and Results'!$G$29-'Map and Results'!$G60)*(TowerDistanceMatrix!I42-'Map and Results'!$G$29+'Map and Results'!$G60)*(TowerDistanceMatrix!I42+'Map and Results'!$G$29+'Map and Results'!$G60))))</f>
        <v>0</v>
      </c>
      <c r="J43">
        <f ca="1">IF(TowerDistanceMatrix!J42&lt;=ABS('Map and Results'!$G$30-'Map and Results'!$G60),MIN('Map and Results'!$H$30,'Map and Results'!$H60),IF(TowerDistanceMatrix!J42&gt;=('Map and Results'!$G60+'Map and Results'!$G$30),0,'Map and Results'!$G$30^2*ACOS((TowerDistanceMatrix!J42^2+'Map and Results'!$G$30^2-'Map and Results'!$G60^2)/(2*TowerDistanceMatrix!J42*'Map and Results'!$G$30))+'Map and Results'!$G60^2*ACOS((TowerDistanceMatrix!J42^2-'Map and Results'!$G$30^2+'Map and Results'!$G60^2)/(2*TowerDistanceMatrix!J42*'Map and Results'!$G60))-0.5*SQRT((-TowerDistanceMatrix!J42+'Map and Results'!$G$30+'Map and Results'!$G60)*(TowerDistanceMatrix!J42+'Map and Results'!$G$30-'Map and Results'!$G60)*(TowerDistanceMatrix!J42-'Map and Results'!$G$30+'Map and Results'!$G60)*(TowerDistanceMatrix!J42+'Map and Results'!$G$30+'Map and Results'!$G60))))</f>
        <v>0</v>
      </c>
      <c r="K43" s="26">
        <f ca="1">IF(TowerDistanceMatrix!K42&lt;=ABS('Map and Results'!$G$31-'Map and Results'!$G60),MIN('Map and Results'!$H$31,'Map and Results'!$H60),IF(TowerDistanceMatrix!K42&gt;=('Map and Results'!$G60+'Map and Results'!$G$31),0,'Map and Results'!$G$31^2*ACOS((TowerDistanceMatrix!K42^2+'Map and Results'!$G$31^2-'Map and Results'!$G60^2)/(2*TowerDistanceMatrix!K42*'Map and Results'!$G$31))+'Map and Results'!$G60^2*ACOS((TowerDistanceMatrix!K42^2-'Map and Results'!$G$31^2+'Map and Results'!$G60^2)/(2*TowerDistanceMatrix!K42*'Map and Results'!$G60))-0.5*SQRT((-TowerDistanceMatrix!K42+'Map and Results'!$G$31+'Map and Results'!$G60)*(TowerDistanceMatrix!K42+'Map and Results'!$G$31-'Map and Results'!$G60)*(TowerDistanceMatrix!K42-'Map and Results'!$G$31+'Map and Results'!$G60)*(TowerDistanceMatrix!K42+'Map and Results'!$G$31+'Map and Results'!$G60))))</f>
        <v>0</v>
      </c>
      <c r="L43" s="26">
        <f ca="1">IF(TowerDistanceMatrix!L42&lt;=ABS('Map and Results'!$G$32-'Map and Results'!$G60),MIN('Map and Results'!$H$32,'Map and Results'!$H60),IF(TowerDistanceMatrix!L42&gt;=('Map and Results'!$G60+'Map and Results'!$G$32),0,'Map and Results'!$G$32^2*ACOS((TowerDistanceMatrix!L42^2+'Map and Results'!$G$32^2-'Map and Results'!$G60^2)/(2*TowerDistanceMatrix!L42*'Map and Results'!$G$32))+'Map and Results'!$G60^2*ACOS((TowerDistanceMatrix!L42^2-'Map and Results'!$G$32^2+'Map and Results'!$G60^2)/(2*TowerDistanceMatrix!L42*'Map and Results'!$G60))-0.5*SQRT((-TowerDistanceMatrix!L42+'Map and Results'!$G$32+'Map and Results'!$G60)*(TowerDistanceMatrix!L42+'Map and Results'!$G$32-'Map and Results'!$G60)*(TowerDistanceMatrix!L42-'Map and Results'!$G$32+'Map and Results'!$G60)*(TowerDistanceMatrix!L42+'Map and Results'!$G$32+'Map and Results'!$G60))))</f>
        <v>0</v>
      </c>
      <c r="M43" s="26">
        <f ca="1">IF(TowerDistanceMatrix!M42&lt;=ABS('Map and Results'!$G$33-'Map and Results'!$G60),MIN('Map and Results'!$H$33,'Map and Results'!$H60),IF(TowerDistanceMatrix!M42&gt;=('Map and Results'!$G60+'Map and Results'!$G$33),0,'Map and Results'!$G$33^2*ACOS((TowerDistanceMatrix!M42^2+'Map and Results'!$G$33^2-'Map and Results'!$G60^2)/(2*TowerDistanceMatrix!M42*'Map and Results'!$G$33))+'Map and Results'!$G60^2*ACOS((TowerDistanceMatrix!M42^2-'Map and Results'!$G$33^2+'Map and Results'!$G60^2)/(2*TowerDistanceMatrix!M42*'Map and Results'!$G60))-0.5*SQRT((-TowerDistanceMatrix!M42+'Map and Results'!$G$33+'Map and Results'!$G60)*(TowerDistanceMatrix!M42+'Map and Results'!$G$33-'Map and Results'!$G60)*(TowerDistanceMatrix!M42-'Map and Results'!$G$33+'Map and Results'!$G60)*(TowerDistanceMatrix!M42+'Map and Results'!$G$33+'Map and Results'!$G60))))</f>
        <v>0</v>
      </c>
      <c r="N43" s="26">
        <f ca="1">IF(TowerDistanceMatrix!N42&lt;=ABS('Map and Results'!$G$34-'Map and Results'!$G60),MIN('Map and Results'!$H$34,'Map and Results'!$H60),IF(TowerDistanceMatrix!N42&gt;=('Map and Results'!$G60+'Map and Results'!$G$34),0,'Map and Results'!$G$34^2*ACOS((TowerDistanceMatrix!N42^2+'Map and Results'!$G$34^2-'Map and Results'!$G60^2)/(2*TowerDistanceMatrix!N42*'Map and Results'!$G$34))+'Map and Results'!$G60^2*ACOS((TowerDistanceMatrix!N42^2-'Map and Results'!$G$34^2+'Map and Results'!$G60^2)/(2*TowerDistanceMatrix!N42*'Map and Results'!$G60))-0.5*SQRT((-TowerDistanceMatrix!N42+'Map and Results'!$G$34+'Map and Results'!$G60)*(TowerDistanceMatrix!N42+'Map and Results'!$G$34-'Map and Results'!$G60)*(TowerDistanceMatrix!N42-'Map and Results'!$G$34+'Map and Results'!$G60)*(TowerDistanceMatrix!N42+'Map and Results'!$G$34+'Map and Results'!$G60))))</f>
        <v>0</v>
      </c>
      <c r="O43" s="26">
        <f ca="1">IF(TowerDistanceMatrix!O42&lt;=ABS('Map and Results'!$G$35-'Map and Results'!$G60),MIN('Map and Results'!$H$35,'Map and Results'!$H60),IF(TowerDistanceMatrix!O42&gt;=('Map and Results'!$G60+'Map and Results'!$G$35),0,'Map and Results'!$G$35^2*ACOS((TowerDistanceMatrix!O42^2+'Map and Results'!$G$35^2-'Map and Results'!$G60^2)/(2*TowerDistanceMatrix!O42*'Map and Results'!$G$35))+'Map and Results'!$G60^2*ACOS((TowerDistanceMatrix!O42^2-'Map and Results'!$G$35^2+'Map and Results'!$G60^2)/(2*TowerDistanceMatrix!O42*'Map and Results'!$G60))-0.5*SQRT((-TowerDistanceMatrix!O42+'Map and Results'!$G$35+'Map and Results'!$G60)*(TowerDistanceMatrix!O42+'Map and Results'!$G$35-'Map and Results'!$G60)*(TowerDistanceMatrix!O42-'Map and Results'!$G$35+'Map and Results'!$G60)*(TowerDistanceMatrix!O42+'Map and Results'!$G$35+'Map and Results'!$G60))))</f>
        <v>0</v>
      </c>
      <c r="P43" s="26">
        <f ca="1">IF(TowerDistanceMatrix!P42&lt;=ABS('Map and Results'!$G$36-'Map and Results'!$G60),MIN('Map and Results'!$H$36,'Map and Results'!$H60),IF(TowerDistanceMatrix!P42&gt;=('Map and Results'!$G60+'Map and Results'!$G$36),0,'Map and Results'!$G$36^2*ACOS((TowerDistanceMatrix!P42^2+'Map and Results'!$G$36^2-'Map and Results'!$G60^2)/(2*TowerDistanceMatrix!P42*'Map and Results'!$G$36))+'Map and Results'!$G60^2*ACOS((TowerDistanceMatrix!P42^2-'Map and Results'!$G$36^2+'Map and Results'!$G60^2)/(2*TowerDistanceMatrix!P42*'Map and Results'!$G60))-0.5*SQRT((-TowerDistanceMatrix!P42+'Map and Results'!$G$36+'Map and Results'!$G60)*(TowerDistanceMatrix!P42+'Map and Results'!$G$36-'Map and Results'!$G60)*(TowerDistanceMatrix!P42-'Map and Results'!$G$36+'Map and Results'!$G60)*(TowerDistanceMatrix!P42+'Map and Results'!$G$36+'Map and Results'!$G60))))</f>
        <v>0</v>
      </c>
      <c r="Q43" s="26">
        <f ca="1">IF(TowerDistanceMatrix!Q42&lt;=ABS('Map and Results'!$G$37-'Map and Results'!$G60),MIN('Map and Results'!$H$37,'Map and Results'!$H60),IF(TowerDistanceMatrix!Q42&gt;=('Map and Results'!$G60+'Map and Results'!$G$37),0,'Map and Results'!$G$37^2*ACOS((TowerDistanceMatrix!Q42^2+'Map and Results'!$G$37^2-'Map and Results'!$G60^2)/(2*TowerDistanceMatrix!Q42*'Map and Results'!$G$37))+'Map and Results'!$G60^2*ACOS((TowerDistanceMatrix!Q42^2-'Map and Results'!$G$37^2+'Map and Results'!$G60^2)/(2*TowerDistanceMatrix!Q42*'Map and Results'!$G60))-0.5*SQRT((-TowerDistanceMatrix!Q42+'Map and Results'!$G$37+'Map and Results'!$G60)*(TowerDistanceMatrix!Q42+'Map and Results'!$G$37-'Map and Results'!$G60)*(TowerDistanceMatrix!Q42-'Map and Results'!$G$37+'Map and Results'!$G60)*(TowerDistanceMatrix!Q42+'Map and Results'!$G$37+'Map and Results'!$G60))))</f>
        <v>0</v>
      </c>
      <c r="R43" s="26">
        <f ca="1">IF(TowerDistanceMatrix!R42&lt;=ABS('Map and Results'!$G$38-'Map and Results'!$G60),MIN('Map and Results'!$H$38,'Map and Results'!$H60),IF(TowerDistanceMatrix!R42&gt;=('Map and Results'!$G60+'Map and Results'!$G$38),0,'Map and Results'!$G$38^2*ACOS((TowerDistanceMatrix!R42^2+'Map and Results'!$G$38^2-'Map and Results'!$G60^2)/(2*TowerDistanceMatrix!R42*'Map and Results'!$G$38))+'Map and Results'!$G60^2*ACOS((TowerDistanceMatrix!R42^2-'Map and Results'!$G$38^2+'Map and Results'!$G60^2)/(2*TowerDistanceMatrix!R42*'Map and Results'!$G60))-0.5*SQRT((-TowerDistanceMatrix!R42+'Map and Results'!$G$38+'Map and Results'!$G60)*(TowerDistanceMatrix!R42+'Map and Results'!$G$38-'Map and Results'!$G60)*(TowerDistanceMatrix!R42-'Map and Results'!$G$38+'Map and Results'!$G60)*(TowerDistanceMatrix!R42+'Map and Results'!$G$38+'Map and Results'!$G60))))</f>
        <v>0</v>
      </c>
      <c r="S43" s="26">
        <f ca="1">IF(TowerDistanceMatrix!S42&lt;=ABS('Map and Results'!$G$39-'Map and Results'!$G60),MIN('Map and Results'!$H$39,'Map and Results'!$H60),IF(TowerDistanceMatrix!S42&gt;=('Map and Results'!$G60+'Map and Results'!$G$39),0,'Map and Results'!$G$39^2*ACOS((TowerDistanceMatrix!S42^2+'Map and Results'!$G$39^2-'Map and Results'!$G60^2)/(2*TowerDistanceMatrix!S42*'Map and Results'!$G$39))+'Map and Results'!$G60^2*ACOS((TowerDistanceMatrix!S42^2-'Map and Results'!$G$39^2+'Map and Results'!$G60^2)/(2*TowerDistanceMatrix!S42*'Map and Results'!$G60))-0.5*SQRT((-TowerDistanceMatrix!S42+'Map and Results'!$G$39+'Map and Results'!$G60)*(TowerDistanceMatrix!S42+'Map and Results'!$G$39-'Map and Results'!$G60)*(TowerDistanceMatrix!S42-'Map and Results'!$G$39+'Map and Results'!$G60)*(TowerDistanceMatrix!S42+'Map and Results'!$G$39+'Map and Results'!$G60))))</f>
        <v>0</v>
      </c>
      <c r="T43" s="26">
        <f ca="1">IF(TowerDistanceMatrix!T42&lt;=ABS('Map and Results'!$G$40-'Map and Results'!$G60),MIN('Map and Results'!$H$40,'Map and Results'!$H60),IF(TowerDistanceMatrix!T42&gt;=('Map and Results'!$G60+'Map and Results'!$G$40),0,'Map and Results'!$G$40^2*ACOS((TowerDistanceMatrix!T42^2+'Map and Results'!$G$40^2-'Map and Results'!$G60^2)/(2*TowerDistanceMatrix!T42*'Map and Results'!$G$40))+'Map and Results'!$G60^2*ACOS((TowerDistanceMatrix!T42^2-'Map and Results'!$G$40^2+'Map and Results'!$G60^2)/(2*TowerDistanceMatrix!T42*'Map and Results'!$G60))-0.5*SQRT((-TowerDistanceMatrix!T42+'Map and Results'!$G$40+'Map and Results'!$G60)*(TowerDistanceMatrix!T42+'Map and Results'!$G$40-'Map and Results'!$G60)*(TowerDistanceMatrix!T42-'Map and Results'!$G$40+'Map and Results'!$G60)*(TowerDistanceMatrix!T42+'Map and Results'!$G$40+'Map and Results'!$G60))))</f>
        <v>0</v>
      </c>
      <c r="U43" s="26">
        <f ca="1">IF(TowerDistanceMatrix!U42&lt;=ABS('Map and Results'!$G$41-'Map and Results'!$G60),MIN('Map and Results'!$H$41,'Map and Results'!$H60),IF(TowerDistanceMatrix!U42&gt;=('Map and Results'!$G60+'Map and Results'!$G$41),0,'Map and Results'!$G$41^2*ACOS((TowerDistanceMatrix!U42^2+'Map and Results'!$G$41^2-'Map and Results'!$G60^2)/(2*TowerDistanceMatrix!U42*'Map and Results'!$G$41))+'Map and Results'!$G60^2*ACOS((TowerDistanceMatrix!U42^2-'Map and Results'!$G$41^2+'Map and Results'!$G60^2)/(2*TowerDistanceMatrix!U42*'Map and Results'!$G60))-0.5*SQRT((-TowerDistanceMatrix!U42+'Map and Results'!$G$41+'Map and Results'!$G60)*(TowerDistanceMatrix!U42+'Map and Results'!$G$41-'Map and Results'!$G60)*(TowerDistanceMatrix!U42-'Map and Results'!$G$41+'Map and Results'!$G60)*(TowerDistanceMatrix!U42+'Map and Results'!$G$41+'Map and Results'!$G60))))</f>
        <v>0</v>
      </c>
      <c r="V43" s="26">
        <f ca="1">IF(TowerDistanceMatrix!V42&lt;=ABS('Map and Results'!$G$42-'Map and Results'!$G60),MIN('Map and Results'!$H$42,'Map and Results'!$H60),IF(TowerDistanceMatrix!V42&gt;=('Map and Results'!$G60+'Map and Results'!$G$42),0,'Map and Results'!$G$42^2*ACOS((TowerDistanceMatrix!V42^2+'Map and Results'!$G$42^2-'Map and Results'!$G60^2)/(2*TowerDistanceMatrix!V42*'Map and Results'!$G$42))+'Map and Results'!$G60^2*ACOS((TowerDistanceMatrix!V42^2-'Map and Results'!$G$42^2+'Map and Results'!$G60^2)/(2*TowerDistanceMatrix!V42*'Map and Results'!$G60))-0.5*SQRT((-TowerDistanceMatrix!V42+'Map and Results'!$G$42+'Map and Results'!$G60)*(TowerDistanceMatrix!V42+'Map and Results'!$G$42-'Map and Results'!$G60)*(TowerDistanceMatrix!V42-'Map and Results'!$G$42+'Map and Results'!$G60)*(TowerDistanceMatrix!V42+'Map and Results'!$G$42+'Map and Results'!$G60))))</f>
        <v>0</v>
      </c>
      <c r="W43" s="26">
        <f ca="1">IF(TowerDistanceMatrix!W42&lt;=ABS('Map and Results'!$G$43-'Map and Results'!$G60),MIN('Map and Results'!$H$43,'Map and Results'!$H60),IF(TowerDistanceMatrix!W42&gt;=('Map and Results'!$G60+'Map and Results'!$G$43),0,'Map and Results'!$G$43^2*ACOS((TowerDistanceMatrix!W42^2+'Map and Results'!$G$43^2-'Map and Results'!$G60^2)/(2*TowerDistanceMatrix!W42*'Map and Results'!$G$43))+'Map and Results'!$G60^2*ACOS((TowerDistanceMatrix!W42^2-'Map and Results'!$G$43^2+'Map and Results'!$G60^2)/(2*TowerDistanceMatrix!W42*'Map and Results'!$G60))-0.5*SQRT((-TowerDistanceMatrix!W42+'Map and Results'!$G$43+'Map and Results'!$G60)*(TowerDistanceMatrix!W42+'Map and Results'!$G$43-'Map and Results'!$G60)*(TowerDistanceMatrix!W42-'Map and Results'!$G$43+'Map and Results'!$G60)*(TowerDistanceMatrix!W42+'Map and Results'!$G$43+'Map and Results'!$G60))))</f>
        <v>0</v>
      </c>
      <c r="X43" s="26">
        <f ca="1">IF(TowerDistanceMatrix!X42&lt;=ABS('Map and Results'!$G$44-'Map and Results'!$G60),MIN('Map and Results'!$H$44,'Map and Results'!$H60),IF(TowerDistanceMatrix!X42&gt;=('Map and Results'!$G60+'Map and Results'!$G$44),0,'Map and Results'!$G$44^2*ACOS((TowerDistanceMatrix!X42^2+'Map and Results'!$G$44^2-'Map and Results'!$G60^2)/(2*TowerDistanceMatrix!X42*'Map and Results'!$G$44))+'Map and Results'!$G60^2*ACOS((TowerDistanceMatrix!X42^2-'Map and Results'!$G$44^2+'Map and Results'!$G60^2)/(2*TowerDistanceMatrix!X42*'Map and Results'!$G60))-0.5*SQRT((-TowerDistanceMatrix!X42+'Map and Results'!$G$44+'Map and Results'!$G60)*(TowerDistanceMatrix!X42+'Map and Results'!$G$44-'Map and Results'!$G60)*(TowerDistanceMatrix!X42-'Map and Results'!$G$44+'Map and Results'!$G60)*(TowerDistanceMatrix!X42+'Map and Results'!$G$44+'Map and Results'!$G60))))</f>
        <v>0</v>
      </c>
      <c r="Y43" s="26">
        <f ca="1">IF(TowerDistanceMatrix!Y42&lt;=ABS('Map and Results'!$G$45-'Map and Results'!$G60),MIN('Map and Results'!$H$45,'Map and Results'!$H60),IF(TowerDistanceMatrix!Y42&gt;=('Map and Results'!$G60+'Map and Results'!$G$45),0,'Map and Results'!$G$45^2*ACOS((TowerDistanceMatrix!Y42^2+'Map and Results'!$G$45^2-'Map and Results'!$G60^2)/(2*TowerDistanceMatrix!Y42*'Map and Results'!$G$45))+'Map and Results'!$G60^2*ACOS((TowerDistanceMatrix!Y42^2-'Map and Results'!$G$45^2+'Map and Results'!$G60^2)/(2*TowerDistanceMatrix!Y42*'Map and Results'!$G60))-0.5*SQRT((-TowerDistanceMatrix!Y42+'Map and Results'!$G$45+'Map and Results'!$G60)*(TowerDistanceMatrix!Y42+'Map and Results'!$G$45-'Map and Results'!$G60)*(TowerDistanceMatrix!Y42-'Map and Results'!$G$45+'Map and Results'!$G60)*(TowerDistanceMatrix!Y42+'Map and Results'!$G$45+'Map and Results'!$G60))))</f>
        <v>0</v>
      </c>
      <c r="Z43" s="26">
        <f ca="1">IF(TowerDistanceMatrix!Z42&lt;=ABS('Map and Results'!$G$46-'Map and Results'!$G60),MIN('Map and Results'!$H$46,'Map and Results'!$H60),IF(TowerDistanceMatrix!Z42&gt;=('Map and Results'!$G60+'Map and Results'!$G$46),0,'Map and Results'!$G$46^2*ACOS((TowerDistanceMatrix!Z42^2+'Map and Results'!$G$46^2-'Map and Results'!$G60^2)/(2*TowerDistanceMatrix!Z42*'Map and Results'!$G$46))+'Map and Results'!$G60^2*ACOS((TowerDistanceMatrix!Z42^2-'Map and Results'!$G$46^2+'Map and Results'!$G60^2)/(2*TowerDistanceMatrix!Z42*'Map and Results'!$G60))-0.5*SQRT((-TowerDistanceMatrix!Z42+'Map and Results'!$G$46+'Map and Results'!$G60)*(TowerDistanceMatrix!Z42+'Map and Results'!$G$46-'Map and Results'!$G60)*(TowerDistanceMatrix!Z42-'Map and Results'!$G$46+'Map and Results'!$G60)*(TowerDistanceMatrix!Z42+'Map and Results'!$G$46+'Map and Results'!$G60))))</f>
        <v>0</v>
      </c>
      <c r="AA43" s="26">
        <f ca="1">IF(TowerDistanceMatrix!AA42&lt;=ABS('Map and Results'!$G$47-'Map and Results'!$G60),MIN('Map and Results'!$H$47,'Map and Results'!$H60),IF(TowerDistanceMatrix!AA42&gt;=('Map and Results'!$G60+'Map and Results'!$G$47),0,'Map and Results'!$G$47^2*ACOS((TowerDistanceMatrix!AA42^2+'Map and Results'!$G$47^2-'Map and Results'!$G60^2)/(2*TowerDistanceMatrix!AA42*'Map and Results'!$G$47))+'Map and Results'!$G60^2*ACOS((TowerDistanceMatrix!AA42^2-'Map and Results'!$G$47^2+'Map and Results'!$G60^2)/(2*TowerDistanceMatrix!AA42*'Map and Results'!$G60))-0.5*SQRT((-TowerDistanceMatrix!AA42+'Map and Results'!$G$47+'Map and Results'!$G60)*(TowerDistanceMatrix!AA42+'Map and Results'!$G$47-'Map and Results'!$G60)*(TowerDistanceMatrix!AA42-'Map and Results'!$G$47+'Map and Results'!$G60)*(TowerDistanceMatrix!AA42+'Map and Results'!$G$47+'Map and Results'!$G60))))</f>
        <v>0</v>
      </c>
      <c r="AB43" s="26">
        <f ca="1">IF(TowerDistanceMatrix!AB42&lt;=ABS('Map and Results'!$G$48-'Map and Results'!$G60),MIN('Map and Results'!$H$48,'Map and Results'!$H60),IF(TowerDistanceMatrix!AB42&gt;=('Map and Results'!$G60+'Map and Results'!$G$48),0,'Map and Results'!$G$48^2*ACOS((TowerDistanceMatrix!AB42^2+'Map and Results'!$G$48^2-'Map and Results'!$G60^2)/(2*TowerDistanceMatrix!AB42*'Map and Results'!$G$48))+'Map and Results'!$G60^2*ACOS((TowerDistanceMatrix!AB42^2-'Map and Results'!$G$48^2+'Map and Results'!$G60^2)/(2*TowerDistanceMatrix!AB42*'Map and Results'!$G60))-0.5*SQRT((-TowerDistanceMatrix!AB42+'Map and Results'!$G$48+'Map and Results'!$G60)*(TowerDistanceMatrix!AB42+'Map and Results'!$G$48-'Map and Results'!$G60)*(TowerDistanceMatrix!AB42-'Map and Results'!$G$48+'Map and Results'!$G60)*(TowerDistanceMatrix!AB42+'Map and Results'!$G$48+'Map and Results'!$G60))))</f>
        <v>0</v>
      </c>
      <c r="AC43" s="26">
        <f ca="1">IF(TowerDistanceMatrix!AC42&lt;=ABS('Map and Results'!$G$49-'Map and Results'!$G60),MIN('Map and Results'!$H$49,'Map and Results'!$H60),IF(TowerDistanceMatrix!AC42&gt;=('Map and Results'!$G60+'Map and Results'!$G$49),0,'Map and Results'!$G$49^2*ACOS((TowerDistanceMatrix!AC42^2+'Map and Results'!$G$49^2-'Map and Results'!$G60^2)/(2*TowerDistanceMatrix!AC42*'Map and Results'!$G$49))+'Map and Results'!$G60^2*ACOS((TowerDistanceMatrix!AC42^2-'Map and Results'!$G$49^2+'Map and Results'!$G60^2)/(2*TowerDistanceMatrix!AC42*'Map and Results'!$G60))-0.5*SQRT((-TowerDistanceMatrix!AC42+'Map and Results'!$G$49+'Map and Results'!$G60)*(TowerDistanceMatrix!AC42+'Map and Results'!$G$49-'Map and Results'!$G60)*(TowerDistanceMatrix!AC42-'Map and Results'!$G$49+'Map and Results'!$G60)*(TowerDistanceMatrix!AC42+'Map and Results'!$G$49+'Map and Results'!$G60))))</f>
        <v>0</v>
      </c>
      <c r="AD43" s="26">
        <f ca="1">IF(TowerDistanceMatrix!AD42&lt;=ABS('Map and Results'!$G$50-'Map and Results'!$G60),MIN('Map and Results'!$H$50,'Map and Results'!$H60),IF(TowerDistanceMatrix!AD42&gt;=('Map and Results'!$G60+'Map and Results'!$G$50),0,'Map and Results'!$G$50^2*ACOS((TowerDistanceMatrix!AD42^2+'Map and Results'!$G$50^2-'Map and Results'!$G60^2)/(2*TowerDistanceMatrix!AD42*'Map and Results'!$G$50))+'Map and Results'!$G60^2*ACOS((TowerDistanceMatrix!AD42^2-'Map and Results'!$G$50^2+'Map and Results'!$G60^2)/(2*TowerDistanceMatrix!AD42*'Map and Results'!$G60))-0.5*SQRT((-TowerDistanceMatrix!AD42+'Map and Results'!$G$50+'Map and Results'!$G60)*(TowerDistanceMatrix!AD42+'Map and Results'!$G$50-'Map and Results'!$G60)*(TowerDistanceMatrix!AD42-'Map and Results'!$G$50+'Map and Results'!$G60)*(TowerDistanceMatrix!AD42+'Map and Results'!$G$50+'Map and Results'!$G60))))</f>
        <v>0</v>
      </c>
      <c r="AE43" s="26">
        <f ca="1">IF(TowerDistanceMatrix!AE42&lt;=ABS('Map and Results'!$G$51-'Map and Results'!$G60),MIN('Map and Results'!$H$51,'Map and Results'!$H60),IF(TowerDistanceMatrix!AE42&gt;=('Map and Results'!$G60+'Map and Results'!$G$51),0,'Map and Results'!$G$51^2*ACOS((TowerDistanceMatrix!AE42^2+'Map and Results'!$G$51^2-'Map and Results'!$G60^2)/(2*TowerDistanceMatrix!AE42*'Map and Results'!$G$51))+'Map and Results'!$G60^2*ACOS((TowerDistanceMatrix!AE42^2-'Map and Results'!$G$51^2+'Map and Results'!$G60^2)/(2*TowerDistanceMatrix!AE42*'Map and Results'!$G60))-0.5*SQRT((-TowerDistanceMatrix!AE42+'Map and Results'!$G$51+'Map and Results'!$G60)*(TowerDistanceMatrix!AE42+'Map and Results'!$G$51-'Map and Results'!$G60)*(TowerDistanceMatrix!AE42-'Map and Results'!$G$51+'Map and Results'!$G60)*(TowerDistanceMatrix!AE42+'Map and Results'!$G$51+'Map and Results'!$G60))))</f>
        <v>0</v>
      </c>
      <c r="AF43" s="26">
        <f ca="1">IF(TowerDistanceMatrix!AF42&lt;=ABS('Map and Results'!$G$52-'Map and Results'!$G60),MIN('Map and Results'!$H$52,'Map and Results'!$H60),IF(TowerDistanceMatrix!AF42&gt;=('Map and Results'!$G60+'Map and Results'!$G$52),0,'Map and Results'!$G$52^2*ACOS((TowerDistanceMatrix!AF42^2+'Map and Results'!$G$52^2-'Map and Results'!$G60^2)/(2*TowerDistanceMatrix!AF42*'Map and Results'!$G$52))+'Map and Results'!$G60^2*ACOS((TowerDistanceMatrix!AF42^2-'Map and Results'!$G$52^2+'Map and Results'!$G60^2)/(2*TowerDistanceMatrix!AF42*'Map and Results'!$G60))-0.5*SQRT((-TowerDistanceMatrix!AF42+'Map and Results'!$G$52+'Map and Results'!$G60)*(TowerDistanceMatrix!AF42+'Map and Results'!$G$52-'Map and Results'!$G60)*(TowerDistanceMatrix!AF42-'Map and Results'!$G$52+'Map and Results'!$G60)*(TowerDistanceMatrix!AF42+'Map and Results'!$G$52+'Map and Results'!$G60))))</f>
        <v>0</v>
      </c>
      <c r="AG43" s="26">
        <f ca="1">IF(TowerDistanceMatrix!AG42&lt;=ABS('Map and Results'!$G$53-'Map and Results'!$G60),MIN('Map and Results'!$H$53,'Map and Results'!$H60),IF(TowerDistanceMatrix!AG42&gt;=('Map and Results'!$G60+'Map and Results'!$G$53),0,'Map and Results'!$G$53^2*ACOS((TowerDistanceMatrix!AG42^2+'Map and Results'!$G$53^2-'Map and Results'!$G60^2)/(2*TowerDistanceMatrix!AG42*'Map and Results'!$G$53))+'Map and Results'!$G60^2*ACOS((TowerDistanceMatrix!AG42^2-'Map and Results'!$G$53^2+'Map and Results'!$G60^2)/(2*TowerDistanceMatrix!AG42*'Map and Results'!$G60))-0.5*SQRT((-TowerDistanceMatrix!AG42+'Map and Results'!$G$53+'Map and Results'!$G60)*(TowerDistanceMatrix!AG42+'Map and Results'!$G$53-'Map and Results'!$G60)*(TowerDistanceMatrix!AG42-'Map and Results'!$G$53+'Map and Results'!$G60)*(TowerDistanceMatrix!AG42+'Map and Results'!$G$53+'Map and Results'!$G60))))</f>
        <v>0</v>
      </c>
      <c r="AH43" s="26">
        <f ca="1">IF(TowerDistanceMatrix!AH42&lt;=ABS('Map and Results'!$G$54-'Map and Results'!$G60),MIN('Map and Results'!$H$54,'Map and Results'!$H60),IF(TowerDistanceMatrix!AH42&gt;=('Map and Results'!$G60+'Map and Results'!$G$54),0,'Map and Results'!$G$54^2*ACOS((TowerDistanceMatrix!AH42^2+'Map and Results'!$G$54^2-'Map and Results'!$G60^2)/(2*TowerDistanceMatrix!AH42*'Map and Results'!$G$54))+'Map and Results'!$G60^2*ACOS((TowerDistanceMatrix!AH42^2-'Map and Results'!$G$54^2+'Map and Results'!$G60^2)/(2*TowerDistanceMatrix!AH42*'Map and Results'!$G60))-0.5*SQRT((-TowerDistanceMatrix!AH42+'Map and Results'!$G$54+'Map and Results'!$G60)*(TowerDistanceMatrix!AH42+'Map and Results'!$G$54-'Map and Results'!$G60)*(TowerDistanceMatrix!AH42-'Map and Results'!$G$54+'Map and Results'!$G60)*(TowerDistanceMatrix!AH42+'Map and Results'!$G$54+'Map and Results'!$G60))))</f>
        <v>0</v>
      </c>
      <c r="AI43" s="26">
        <f ca="1">IF(TowerDistanceMatrix!AI42&lt;=ABS('Map and Results'!$G$55-'Map and Results'!$G60),MIN('Map and Results'!$H$55,'Map and Results'!$H60),IF(TowerDistanceMatrix!AI42&gt;=('Map and Results'!$G60+'Map and Results'!$G$55),0,'Map and Results'!$G$55^2*ACOS((TowerDistanceMatrix!AI42^2+'Map and Results'!$G$55^2-'Map and Results'!$G60^2)/(2*TowerDistanceMatrix!AI42*'Map and Results'!$G$55))+'Map and Results'!$G60^2*ACOS((TowerDistanceMatrix!AI42^2-'Map and Results'!$G$55^2+'Map and Results'!$G60^2)/(2*TowerDistanceMatrix!AI42*'Map and Results'!$G60))-0.5*SQRT((-TowerDistanceMatrix!AI42+'Map and Results'!$G$55+'Map and Results'!$G60)*(TowerDistanceMatrix!AI42+'Map and Results'!$G$55-'Map and Results'!$G60)*(TowerDistanceMatrix!AI42-'Map and Results'!$G$55+'Map and Results'!$G60)*(TowerDistanceMatrix!AI42+'Map and Results'!$G$55+'Map and Results'!$G60))))</f>
        <v>0</v>
      </c>
      <c r="AJ43" s="26">
        <f ca="1">IF(TowerDistanceMatrix!AJ42&lt;=ABS('Map and Results'!$G$56-'Map and Results'!$G60),MIN('Map and Results'!$H$56,'Map and Results'!$H60),IF(TowerDistanceMatrix!AJ42&gt;=('Map and Results'!$G60+'Map and Results'!$G$56),0,'Map and Results'!$G$56^2*ACOS((TowerDistanceMatrix!AJ42^2+'Map and Results'!$G$56^2-'Map and Results'!$G60^2)/(2*TowerDistanceMatrix!AJ42*'Map and Results'!$G$56))+'Map and Results'!$G60^2*ACOS((TowerDistanceMatrix!AJ42^2-'Map and Results'!$G$56^2+'Map and Results'!$G60^2)/(2*TowerDistanceMatrix!AJ42*'Map and Results'!$G60))-0.5*SQRT((-TowerDistanceMatrix!AJ42+'Map and Results'!$G$56+'Map and Results'!$G60)*(TowerDistanceMatrix!AJ42+'Map and Results'!$G$56-'Map and Results'!$G60)*(TowerDistanceMatrix!AJ42-'Map and Results'!$G$56+'Map and Results'!$G60)*(TowerDistanceMatrix!AJ42+'Map and Results'!$G$56+'Map and Results'!$G60))))</f>
        <v>0</v>
      </c>
      <c r="AK43" s="26">
        <f ca="1">IF(TowerDistanceMatrix!AK42&lt;=ABS('Map and Results'!$G$57-'Map and Results'!$G60),MIN('Map and Results'!$H$57,'Map and Results'!$H60),IF(TowerDistanceMatrix!AK42&gt;=('Map and Results'!$G60+'Map and Results'!$G$57),0,'Map and Results'!$G$57^2*ACOS((TowerDistanceMatrix!AK42^2+'Map and Results'!$G$57^2-'Map and Results'!$G60^2)/(2*TowerDistanceMatrix!AK42*'Map and Results'!$G$57))+'Map and Results'!$G60^2*ACOS((TowerDistanceMatrix!AK42^2-'Map and Results'!$G$57^2+'Map and Results'!$G60^2)/(2*TowerDistanceMatrix!AK42*'Map and Results'!$G60))-0.5*SQRT((-TowerDistanceMatrix!AK42+'Map and Results'!$G$57+'Map and Results'!$G60)*(TowerDistanceMatrix!AK42+'Map and Results'!$G$57-'Map and Results'!$G60)*(TowerDistanceMatrix!AK42-'Map and Results'!$G$57+'Map and Results'!$G60)*(TowerDistanceMatrix!AK42+'Map and Results'!$G$57+'Map and Results'!$G60))))</f>
        <v>0</v>
      </c>
      <c r="AL43" s="26">
        <f ca="1">IF(TowerDistanceMatrix!AL42&lt;=ABS('Map and Results'!$G$58-'Map and Results'!$G60),MIN('Map and Results'!$H$58,'Map and Results'!$H60),IF(TowerDistanceMatrix!AL42&gt;=('Map and Results'!$G60+'Map and Results'!$G$58),0,'Map and Results'!$G$58^2*ACOS((TowerDistanceMatrix!AL42^2+'Map and Results'!$G$58^2-'Map and Results'!$G60^2)/(2*TowerDistanceMatrix!AL42*'Map and Results'!$G$58))+'Map and Results'!$G60^2*ACOS((TowerDistanceMatrix!AL42^2-'Map and Results'!$G$58^2+'Map and Results'!$G60^2)/(2*TowerDistanceMatrix!AL42*'Map and Results'!$G60))-0.5*SQRT((-TowerDistanceMatrix!AL42+'Map and Results'!$G$58+'Map and Results'!$G60)*(TowerDistanceMatrix!AL42+'Map and Results'!$G$58-'Map and Results'!$G60)*(TowerDistanceMatrix!AL42-'Map and Results'!$G$58+'Map and Results'!$G60)*(TowerDistanceMatrix!AL42+'Map and Results'!$G$58+'Map and Results'!$G60))))</f>
        <v>0</v>
      </c>
      <c r="AM43" s="26">
        <f ca="1">IF(TowerDistanceMatrix!AM42&lt;=ABS('Map and Results'!$G$59-'Map and Results'!$G60),MIN('Map and Results'!$H$59,'Map and Results'!$H60),IF(TowerDistanceMatrix!AM42&gt;=('Map and Results'!$G60+'Map and Results'!$G$59),0,'Map and Results'!$G$59^2*ACOS((TowerDistanceMatrix!AM42^2+'Map and Results'!$G$59^2-'Map and Results'!$G60^2)/(2*TowerDistanceMatrix!AM42*'Map and Results'!$G$59))+'Map and Results'!$G60^2*ACOS((TowerDistanceMatrix!AM42^2-'Map and Results'!$G$59^2+'Map and Results'!$G60^2)/(2*TowerDistanceMatrix!AM42*'Map and Results'!$G60))-0.5*SQRT((-TowerDistanceMatrix!AM42+'Map and Results'!$G$59+'Map and Results'!$G60)*(TowerDistanceMatrix!AM42+'Map and Results'!$G$59-'Map and Results'!$G60)*(TowerDistanceMatrix!AM42-'Map and Results'!$G$59+'Map and Results'!$G60)*(TowerDistanceMatrix!AM42+'Map and Results'!$G$59+'Map and Results'!$G60))))</f>
        <v>0</v>
      </c>
      <c r="AN43" s="26">
        <f ca="1">IF(TowerDistanceMatrix!AN42&lt;=ABS('Map and Results'!$G$60-'Map and Results'!$G60),MIN('Map and Results'!$H$60,'Map and Results'!$H60),IF(TowerDistanceMatrix!AN42&gt;=('Map and Results'!$G60+'Map and Results'!$G$60),0,'Map and Results'!$G$60^2*ACOS((TowerDistanceMatrix!AN42^2+'Map and Results'!$G$60^2-'Map and Results'!$G60^2)/(2*TowerDistanceMatrix!AN42*'Map and Results'!$G$60))+'Map and Results'!$G60^2*ACOS((TowerDistanceMatrix!AN42^2-'Map and Results'!$G$60^2+'Map and Results'!$G60^2)/(2*TowerDistanceMatrix!AN42*'Map and Results'!$G60))-0.5*SQRT((-TowerDistanceMatrix!AN42+'Map and Results'!$G$60+'Map and Results'!$G60)*(TowerDistanceMatrix!AN42+'Map and Results'!$G$60-'Map and Results'!$G60)*(TowerDistanceMatrix!AN42-'Map and Results'!$G$60+'Map and Results'!$G60)*(TowerDistanceMatrix!AN42+'Map and Results'!$G$60+'Map and Results'!$G60))))</f>
        <v>0</v>
      </c>
      <c r="AO43" s="26">
        <f ca="1">IF(TowerDistanceMatrix!AO42&lt;=ABS('Map and Results'!$G$61-'Map and Results'!$G60),MIN('Map and Results'!$H$61,'Map and Results'!$H60),IF(TowerDistanceMatrix!AO42&gt;=('Map and Results'!$G60+'Map and Results'!$G$61),0,'Map and Results'!$G$61^2*ACOS((TowerDistanceMatrix!AO42^2+'Map and Results'!$G$61^2-'Map and Results'!$G60^2)/(2*TowerDistanceMatrix!AO42*'Map and Results'!$G$61))+'Map and Results'!$G60^2*ACOS((TowerDistanceMatrix!AO42^2-'Map and Results'!$G$61^2+'Map and Results'!$G60^2)/(2*TowerDistanceMatrix!AO42*'Map and Results'!$G60))-0.5*SQRT((-TowerDistanceMatrix!AO42+'Map and Results'!$G$61+'Map and Results'!$G60)*(TowerDistanceMatrix!AO42+'Map and Results'!$G$61-'Map and Results'!$G60)*(TowerDistanceMatrix!AO42-'Map and Results'!$G$61+'Map and Results'!$G60)*(TowerDistanceMatrix!AO42+'Map and Results'!$G$61+'Map and Results'!$G60))))</f>
        <v>0</v>
      </c>
      <c r="AP43" s="26">
        <f ca="1">IF(TowerDistanceMatrix!AP42&lt;=ABS('Map and Results'!$G$62-'Map and Results'!$G60),MIN('Map and Results'!$H$62,'Map and Results'!$H60),IF(TowerDistanceMatrix!AP42&gt;=('Map and Results'!$G60+'Map and Results'!$G$62),0,'Map and Results'!$G$62^2*ACOS((TowerDistanceMatrix!AP42^2+'Map and Results'!$G$62^2-'Map and Results'!$G60^2)/(2*TowerDistanceMatrix!AP42*'Map and Results'!$G$62))+'Map and Results'!$G60^2*ACOS((TowerDistanceMatrix!AP42^2-'Map and Results'!$G$62^2+'Map and Results'!$G60^2)/(2*TowerDistanceMatrix!AP42*'Map and Results'!$G60))-0.5*SQRT((-TowerDistanceMatrix!AP42+'Map and Results'!$G$62+'Map and Results'!$G60)*(TowerDistanceMatrix!AP42+'Map and Results'!$G$62-'Map and Results'!$G60)*(TowerDistanceMatrix!AP42-'Map and Results'!$G$62+'Map and Results'!$G60)*(TowerDistanceMatrix!AP42+'Map and Results'!$G$62+'Map and Results'!$G60))))</f>
        <v>0</v>
      </c>
      <c r="AQ43" s="26">
        <f ca="1">IF(TowerDistanceMatrix!AQ42&lt;=ABS('Map and Results'!$G$63-'Map and Results'!$G60),MIN('Map and Results'!$H$63,'Map and Results'!$H60),IF(TowerDistanceMatrix!AQ42&gt;=('Map and Results'!$G60+'Map and Results'!$G$63),0,'Map and Results'!$G$63^2*ACOS((TowerDistanceMatrix!AQ42^2+'Map and Results'!$G$63^2-'Map and Results'!$G60^2)/(2*TowerDistanceMatrix!AQ42*'Map and Results'!$G$63))+'Map and Results'!$G60^2*ACOS((TowerDistanceMatrix!AQ42^2-'Map and Results'!$G$63^2+'Map and Results'!$G60^2)/(2*TowerDistanceMatrix!AQ42*'Map and Results'!$G60))-0.5*SQRT((-TowerDistanceMatrix!AQ42+'Map and Results'!$G$63+'Map and Results'!$G60)*(TowerDistanceMatrix!AQ42+'Map and Results'!$G$63-'Map and Results'!$G60)*(TowerDistanceMatrix!AQ42-'Map and Results'!$G$63+'Map and Results'!$G60)*(TowerDistanceMatrix!AQ42+'Map and Results'!$G$63+'Map and Results'!$G60))))</f>
        <v>0</v>
      </c>
      <c r="AR43" s="26">
        <f ca="1">IF(TowerDistanceMatrix!AR42&lt;=ABS('Map and Results'!$G$64-'Map and Results'!$G60),MIN('Map and Results'!$H$64,'Map and Results'!$H60),IF(TowerDistanceMatrix!AR42&gt;=('Map and Results'!$G60+'Map and Results'!$G$64),0,'Map and Results'!$G$64^2*ACOS((TowerDistanceMatrix!AR42^2+'Map and Results'!$G$64^2-'Map and Results'!$G60^2)/(2*TowerDistanceMatrix!AR42*'Map and Results'!$G$64))+'Map and Results'!$G60^2*ACOS((TowerDistanceMatrix!AR42^2-'Map and Results'!$G$64^2+'Map and Results'!$G60^2)/(2*TowerDistanceMatrix!AR42*'Map and Results'!$G60))-0.5*SQRT((-TowerDistanceMatrix!AR42+'Map and Results'!$G$64+'Map and Results'!$G60)*(TowerDistanceMatrix!AR42+'Map and Results'!$G$64-'Map and Results'!$G60)*(TowerDistanceMatrix!AR42-'Map and Results'!$G$64+'Map and Results'!$G60)*(TowerDistanceMatrix!AR42+'Map and Results'!$G$64+'Map and Results'!$G60))))</f>
        <v>0</v>
      </c>
      <c r="AS43" s="26">
        <f ca="1">IF(TowerDistanceMatrix!AS42&lt;=ABS('Map and Results'!$G$65-'Map and Results'!$G60),MIN('Map and Results'!$H$65,'Map and Results'!$H60),IF(TowerDistanceMatrix!AS42&gt;=('Map and Results'!$G60+'Map and Results'!$G$65),0,'Map and Results'!$G$65^2*ACOS((TowerDistanceMatrix!AS42^2+'Map and Results'!$G$65^2-'Map and Results'!$G60^2)/(2*TowerDistanceMatrix!AS42*'Map and Results'!$G$65))+'Map and Results'!$G60^2*ACOS((TowerDistanceMatrix!AS42^2-'Map and Results'!$G$65^2+'Map and Results'!$G60^2)/(2*TowerDistanceMatrix!AS42*'Map and Results'!$G60))-0.5*SQRT((-TowerDistanceMatrix!AS42+'Map and Results'!$G$65+'Map and Results'!$G60)*(TowerDistanceMatrix!AS42+'Map and Results'!$G$65-'Map and Results'!$G60)*(TowerDistanceMatrix!AS42-'Map and Results'!$G$65+'Map and Results'!$G60)*(TowerDistanceMatrix!AS42+'Map and Results'!$G$65+'Map and Results'!$G60))))</f>
        <v>0</v>
      </c>
      <c r="AT43" s="26">
        <f ca="1">IF(TowerDistanceMatrix!AT42&lt;=ABS('Map and Results'!$G$66-'Map and Results'!$G60),MIN('Map and Results'!$H$66,'Map and Results'!$H60),IF(TowerDistanceMatrix!AT42&gt;=('Map and Results'!$G60+'Map and Results'!$G$66),0,'Map and Results'!$G$66^2*ACOS((TowerDistanceMatrix!AT42^2+'Map and Results'!$G$66^2-'Map and Results'!$G60^2)/(2*TowerDistanceMatrix!AT42*'Map and Results'!$G$66))+'Map and Results'!$G60^2*ACOS((TowerDistanceMatrix!AT42^2-'Map and Results'!$G$66^2+'Map and Results'!$G60^2)/(2*TowerDistanceMatrix!AT42*'Map and Results'!$G60))-0.5*SQRT((-TowerDistanceMatrix!AT42+'Map and Results'!$G$66+'Map and Results'!$G60)*(TowerDistanceMatrix!AT42+'Map and Results'!$G$66-'Map and Results'!$G60)*(TowerDistanceMatrix!AT42-'Map and Results'!$G$66+'Map and Results'!$G60)*(TowerDistanceMatrix!AT42+'Map and Results'!$G$66+'Map and Results'!$G60))))</f>
        <v>0</v>
      </c>
      <c r="AU43" s="26">
        <f ca="1">IF(TowerDistanceMatrix!AU42&lt;=ABS('Map and Results'!$G$67-'Map and Results'!$G60),MIN('Map and Results'!$H$67,'Map and Results'!$H60),IF(TowerDistanceMatrix!AU42&gt;=('Map and Results'!$G60+'Map and Results'!$G$67),0,'Map and Results'!$G$67^2*ACOS((TowerDistanceMatrix!AU42^2+'Map and Results'!$G$67^2-'Map and Results'!$G60^2)/(2*TowerDistanceMatrix!AU42*'Map and Results'!$G$67))+'Map and Results'!$G60^2*ACOS((TowerDistanceMatrix!AU42^2-'Map and Results'!$G$67^2+'Map and Results'!$G60^2)/(2*TowerDistanceMatrix!AU42*'Map and Results'!$G60))-0.5*SQRT((-TowerDistanceMatrix!AU42+'Map and Results'!$G$67+'Map and Results'!$G60)*(TowerDistanceMatrix!AU42+'Map and Results'!$G$67-'Map and Results'!$G60)*(TowerDistanceMatrix!AU42-'Map and Results'!$G$67+'Map and Results'!$G60)*(TowerDistanceMatrix!AU42+'Map and Results'!$G$67+'Map and Results'!$G60))))</f>
        <v>0</v>
      </c>
      <c r="AV43" s="26">
        <f ca="1">IF(TowerDistanceMatrix!AV42&lt;=ABS('Map and Results'!$G$68-'Map and Results'!$G60),MIN('Map and Results'!$H$68,'Map and Results'!$H60),IF(TowerDistanceMatrix!AV42&gt;=('Map and Results'!$G60+'Map and Results'!$G$68),0,'Map and Results'!$G$68^2*ACOS((TowerDistanceMatrix!AV42^2+'Map and Results'!$G$68^2-'Map and Results'!$G60^2)/(2*TowerDistanceMatrix!AV42*'Map and Results'!$G$68))+'Map and Results'!$G60^2*ACOS((TowerDistanceMatrix!AV42^2-'Map and Results'!$G$68^2+'Map and Results'!$G60^2)/(2*TowerDistanceMatrix!AV42*'Map and Results'!$G60))-0.5*SQRT((-TowerDistanceMatrix!AV42+'Map and Results'!$G$68+'Map and Results'!$G60)*(TowerDistanceMatrix!AV42+'Map and Results'!$G$68-'Map and Results'!$G60)*(TowerDistanceMatrix!AV42-'Map and Results'!$G$68+'Map and Results'!$G60)*(TowerDistanceMatrix!AV42+'Map and Results'!$G$68+'Map and Results'!$G60))))</f>
        <v>0</v>
      </c>
      <c r="AW43" s="26">
        <f ca="1">IF(TowerDistanceMatrix!AW42&lt;=ABS('Map and Results'!$G$69-'Map and Results'!$G60),MIN('Map and Results'!$H$69,'Map and Results'!$H60),IF(TowerDistanceMatrix!AW42&gt;=('Map and Results'!$G60+'Map and Results'!$G$69),0,'Map and Results'!$G$69^2*ACOS((TowerDistanceMatrix!AW42^2+'Map and Results'!$G$69^2-'Map and Results'!$G60^2)/(2*TowerDistanceMatrix!AW42*'Map and Results'!$G$69))+'Map and Results'!$G60^2*ACOS((TowerDistanceMatrix!AW42^2-'Map and Results'!$G$69^2+'Map and Results'!$G60^2)/(2*TowerDistanceMatrix!AW42*'Map and Results'!$G60))-0.5*SQRT((-TowerDistanceMatrix!AW42+'Map and Results'!$G$69+'Map and Results'!$G60)*(TowerDistanceMatrix!AW42+'Map and Results'!$G$69-'Map and Results'!$G60)*(TowerDistanceMatrix!AW42-'Map and Results'!$G$69+'Map and Results'!$G60)*(TowerDistanceMatrix!AW42+'Map and Results'!$G$69+'Map and Results'!$G60))))</f>
        <v>0</v>
      </c>
      <c r="AX43" s="26">
        <f ca="1">IF(TowerDistanceMatrix!AX42&lt;=ABS('Map and Results'!$G$70-'Map and Results'!$G60),MIN('Map and Results'!$H$70,'Map and Results'!$H60),IF(TowerDistanceMatrix!AX42&gt;=('Map and Results'!$G60+'Map and Results'!$G$70),0,'Map and Results'!$G$70^2*ACOS((TowerDistanceMatrix!AX42^2+'Map and Results'!$G$70^2-'Map and Results'!$G60^2)/(2*TowerDistanceMatrix!AX42*'Map and Results'!$G$70))+'Map and Results'!$G60^2*ACOS((TowerDistanceMatrix!AX42^2-'Map and Results'!$G$70^2+'Map and Results'!$G60^2)/(2*TowerDistanceMatrix!AX42*'Map and Results'!$G60))-0.5*SQRT((-TowerDistanceMatrix!AX42+'Map and Results'!$G$70+'Map and Results'!$G60)*(TowerDistanceMatrix!AX42+'Map and Results'!$G$70-'Map and Results'!$G60)*(TowerDistanceMatrix!AX42-'Map and Results'!$G$70+'Map and Results'!$G60)*(TowerDistanceMatrix!AX42+'Map and Results'!$G$70+'Map and Results'!$G60))))</f>
        <v>0</v>
      </c>
      <c r="AY43" s="26">
        <f ca="1">IF(TowerDistanceMatrix!AY42&lt;=ABS('Map and Results'!$G$71-'Map and Results'!$G60),MIN('Map and Results'!$H$71,'Map and Results'!$H60),IF(TowerDistanceMatrix!AY42&gt;=('Map and Results'!$G60+'Map and Results'!$G$71),0,'Map and Results'!$G$71^2*ACOS((TowerDistanceMatrix!AY42^2+'Map and Results'!$G$71^2-'Map and Results'!$G60^2)/(2*TowerDistanceMatrix!AY42*'Map and Results'!$G$71))+'Map and Results'!$G60^2*ACOS((TowerDistanceMatrix!AY42^2-'Map and Results'!$G$71^2+'Map and Results'!$G60^2)/(2*TowerDistanceMatrix!AY42*'Map and Results'!$G60))-0.5*SQRT((-TowerDistanceMatrix!AY42+'Map and Results'!$G$71+'Map and Results'!$G60)*(TowerDistanceMatrix!AY42+'Map and Results'!$G$71-'Map and Results'!$G60)*(TowerDistanceMatrix!AY42-'Map and Results'!$G$71+'Map and Results'!$G60)*(TowerDistanceMatrix!AY42+'Map and Results'!$G$71+'Map and Results'!$G60))))</f>
        <v>0</v>
      </c>
      <c r="AZ43" s="26">
        <f ca="1">IF(TowerDistanceMatrix!AZ42&lt;=ABS('Map and Results'!$G$72-'Map and Results'!$G60),MIN('Map and Results'!$H$72,'Map and Results'!$H60),IF(TowerDistanceMatrix!AZ42&gt;=('Map and Results'!$G60+'Map and Results'!$G$72),0,'Map and Results'!$G$72^2*ACOS((TowerDistanceMatrix!AZ42^2+'Map and Results'!$G$72^2-'Map and Results'!$G60^2)/(2*TowerDistanceMatrix!AZ42*'Map and Results'!$G$72))+'Map and Results'!$G60^2*ACOS((TowerDistanceMatrix!AZ42^2-'Map and Results'!$G$72^2+'Map and Results'!$G60^2)/(2*TowerDistanceMatrix!AZ42*'Map and Results'!$G60))-0.5*SQRT((-TowerDistanceMatrix!AZ42+'Map and Results'!$G$72+'Map and Results'!$G60)*(TowerDistanceMatrix!AZ42+'Map and Results'!$G$72-'Map and Results'!$G60)*(TowerDistanceMatrix!AZ42-'Map and Results'!$G$72+'Map and Results'!$G60)*(TowerDistanceMatrix!AZ42+'Map and Results'!$G$72+'Map and Results'!$G60))))</f>
        <v>0</v>
      </c>
      <c r="BA43" s="26"/>
      <c r="BB43" s="26"/>
      <c r="BC43">
        <f ca="1">IF('Map and Results'!B60=0,0,SUM(C43:AZ43))-BE43</f>
        <v>0</v>
      </c>
      <c r="BD43">
        <v>38</v>
      </c>
      <c r="BE43">
        <f t="shared" ca="1" si="3"/>
        <v>0</v>
      </c>
      <c r="BG43">
        <f t="shared" ca="1" si="1"/>
        <v>0</v>
      </c>
      <c r="BH43">
        <f t="shared" ca="1" si="2"/>
        <v>0</v>
      </c>
      <c r="BJ43">
        <f ca="1">IF('Map and Results'!B60=0,0,IF((SUM(C43:AZ43)-BE43)&gt;BH43,$BJ$3,0))</f>
        <v>0</v>
      </c>
    </row>
    <row r="44" spans="2:62" ht="15">
      <c r="B44" s="7">
        <v>39</v>
      </c>
      <c r="C44" s="4">
        <f ca="1">IF(TowerDistanceMatrix!C43&lt;=ABS('Map and Results'!$G$23-'Map and Results'!G61),MIN('Map and Results'!H61,'Map and Results'!H59),IF(TowerDistanceMatrix!C43&gt;=('Map and Results'!$G$23+'Map and Results'!G61),0,'Map and Results'!$G$23^2*ACOS((TowerDistanceMatrix!C43^2+'Map and Results'!$G$23^2-'Map and Results'!G61^2)/(2*TowerDistanceMatrix!C43*'Map and Results'!$G$23))+'Map and Results'!G61^2*ACOS((TowerDistanceMatrix!C43^2-'Map and Results'!$G$23^2+'Map and Results'!G61^2)/(2*TowerDistanceMatrix!C43*'Map and Results'!G61))-0.5*SQRT((-TowerDistanceMatrix!C43+'Map and Results'!$G$23+'Map and Results'!G61)*(TowerDistanceMatrix!C43+'Map and Results'!$G$23-'Map and Results'!G61)*(TowerDistanceMatrix!C43-'Map and Results'!$G$23+'Map and Results'!G61)*(TowerDistanceMatrix!C43+'Map and Results'!$G$23+'Map and Results'!G61))))</f>
        <v>0</v>
      </c>
      <c r="D44">
        <f ca="1">IF(TowerDistanceMatrix!D43&lt;=ABS('Map and Results'!$G$24-'Map and Results'!G61),MIN('Map and Results'!$H$24,'Map and Results'!H61),IF(TowerDistanceMatrix!D43&gt;=('Map and Results'!G61+'Map and Results'!$G$24),0,'Map and Results'!$G$24^2*ACOS((TowerDistanceMatrix!D43^2+'Map and Results'!$G$24^2-'Map and Results'!G61^2)/(2*TowerDistanceMatrix!D43*'Map and Results'!$G$24))+'Map and Results'!G61^2*ACOS((TowerDistanceMatrix!D43^2-'Map and Results'!$G$24^2+'Map and Results'!G61^2)/(2*TowerDistanceMatrix!D43*'Map and Results'!G61))-0.5*SQRT((-TowerDistanceMatrix!D43+'Map and Results'!$G$24+'Map and Results'!G61)*(TowerDistanceMatrix!D43+'Map and Results'!$G$24-'Map and Results'!G61)*(TowerDistanceMatrix!D43-'Map and Results'!$G$24+'Map and Results'!G61)*(TowerDistanceMatrix!D43+'Map and Results'!$G$24+'Map and Results'!G61))))</f>
        <v>0</v>
      </c>
      <c r="E44">
        <f ca="1">IF(TowerDistanceMatrix!E43&lt;=ABS('Map and Results'!$G$25-'Map and Results'!G61),MIN('Map and Results'!$H$25,'Map and Results'!H61),IF(TowerDistanceMatrix!E43&gt;=('Map and Results'!G61+'Map and Results'!$G$25),0,'Map and Results'!$G$25^2*ACOS((TowerDistanceMatrix!E43^2+'Map and Results'!$G$25^2-'Map and Results'!G61^2)/(2*TowerDistanceMatrix!E43*'Map and Results'!$G$25))+'Map and Results'!G61^2*ACOS((TowerDistanceMatrix!E43^2-'Map and Results'!$G$25^2+'Map and Results'!G61^2)/(2*TowerDistanceMatrix!E43*'Map and Results'!G61))-0.5*SQRT((-TowerDistanceMatrix!E43+'Map and Results'!$G$25+'Map and Results'!G61)*(TowerDistanceMatrix!E43+'Map and Results'!$G$25-'Map and Results'!G61)*(TowerDistanceMatrix!E43-'Map and Results'!$G$25+'Map and Results'!G61)*(TowerDistanceMatrix!E43+'Map and Results'!$G$25+'Map and Results'!G61))))</f>
        <v>0</v>
      </c>
      <c r="F44">
        <f ca="1">IF(TowerDistanceMatrix!F43&lt;=ABS('Map and Results'!$G$26-'Map and Results'!$G61),MIN('Map and Results'!$H$26,'Map and Results'!$H61),IF(TowerDistanceMatrix!F43&gt;=('Map and Results'!$G61+'Map and Results'!$G$26),0,'Map and Results'!$G$26^2*ACOS((TowerDistanceMatrix!F43^2+'Map and Results'!$G$26^2-'Map and Results'!$G61^2)/(2*TowerDistanceMatrix!F43*'Map and Results'!$G$26))+'Map and Results'!$G61^2*ACOS((TowerDistanceMatrix!F43^2-'Map and Results'!$G$26^2+'Map and Results'!$G61^2)/(2*TowerDistanceMatrix!F43*'Map and Results'!$G61))-0.5*SQRT((-TowerDistanceMatrix!F43+'Map and Results'!$G$26+'Map and Results'!$G61)*(TowerDistanceMatrix!F43+'Map and Results'!$G$26-'Map and Results'!$G61)*(TowerDistanceMatrix!F43-'Map and Results'!$G$26+'Map and Results'!$G61)*(TowerDistanceMatrix!F43+'Map and Results'!$G$26+'Map and Results'!$G61))))</f>
        <v>0</v>
      </c>
      <c r="G44" s="26">
        <f ca="1">IF(TowerDistanceMatrix!G43&lt;=ABS('Map and Results'!$G$27-'Map and Results'!$G61),MIN('Map and Results'!$H$27,'Map and Results'!$H61),IF(TowerDistanceMatrix!G43&gt;=('Map and Results'!$G61+'Map and Results'!$G$27),0,'Map and Results'!$G$27^2*ACOS((TowerDistanceMatrix!G43^2+'Map and Results'!$G$27^2-'Map and Results'!$G61^2)/(2*TowerDistanceMatrix!G43*'Map and Results'!$G$27))+'Map and Results'!$G61^2*ACOS((TowerDistanceMatrix!G43^2-'Map and Results'!$G$27^2+'Map and Results'!$G61^2)/(2*TowerDistanceMatrix!G43*'Map and Results'!$G61))-0.5*SQRT((-TowerDistanceMatrix!G43+'Map and Results'!$G$27+'Map and Results'!$G61)*(TowerDistanceMatrix!G43+'Map and Results'!$G$27-'Map and Results'!$G61)*(TowerDistanceMatrix!G43-'Map and Results'!$G$27+'Map and Results'!$G61)*(TowerDistanceMatrix!G43+'Map and Results'!$G$27+'Map and Results'!$G61))))</f>
        <v>0</v>
      </c>
      <c r="H44" s="26">
        <f ca="1">IF(TowerDistanceMatrix!H43&lt;=ABS('Map and Results'!$G$28-'Map and Results'!$G61),MIN('Map and Results'!$H$28,'Map and Results'!$H61),IF(TowerDistanceMatrix!H43&gt;=('Map and Results'!$G61+'Map and Results'!$G$28),0,'Map and Results'!$G$28^2*ACOS((TowerDistanceMatrix!H43^2+'Map and Results'!$G$28^2-'Map and Results'!$G61^2)/(2*TowerDistanceMatrix!H43*'Map and Results'!$G$28))+'Map and Results'!$G61^2*ACOS((TowerDistanceMatrix!H43^2-'Map and Results'!$G$28^2+'Map and Results'!$G61^2)/(2*TowerDistanceMatrix!H43*'Map and Results'!$G61))-0.5*SQRT((-TowerDistanceMatrix!H43+'Map and Results'!$G$28+'Map and Results'!$G61)*(TowerDistanceMatrix!H43+'Map and Results'!$G$28-'Map and Results'!$G61)*(TowerDistanceMatrix!H43-'Map and Results'!$G$28+'Map and Results'!$G61)*(TowerDistanceMatrix!H43+'Map and Results'!$G$28+'Map and Results'!$G61))))</f>
        <v>0</v>
      </c>
      <c r="I44">
        <f ca="1">IF(TowerDistanceMatrix!I43&lt;=ABS('Map and Results'!$G$29-'Map and Results'!$G61),MIN('Map and Results'!$H$29,'Map and Results'!$H61),IF(TowerDistanceMatrix!I43&gt;=('Map and Results'!$G61+'Map and Results'!$G$29),0,'Map and Results'!$G$29^2*ACOS((TowerDistanceMatrix!I43^2+'Map and Results'!$G$29^2-'Map and Results'!$G61^2)/(2*TowerDistanceMatrix!I43*'Map and Results'!$G$29))+'Map and Results'!$G61^2*ACOS((TowerDistanceMatrix!I43^2-'Map and Results'!$G$29^2+'Map and Results'!$G61^2)/(2*TowerDistanceMatrix!I43*'Map and Results'!$G61))-0.5*SQRT((-TowerDistanceMatrix!I43+'Map and Results'!$G$29+'Map and Results'!$G61)*(TowerDistanceMatrix!I43+'Map and Results'!$G$29-'Map and Results'!$G61)*(TowerDistanceMatrix!I43-'Map and Results'!$G$29+'Map and Results'!$G61)*(TowerDistanceMatrix!I43+'Map and Results'!$G$29+'Map and Results'!$G61))))</f>
        <v>0</v>
      </c>
      <c r="J44">
        <f ca="1">IF(TowerDistanceMatrix!J43&lt;=ABS('Map and Results'!$G$30-'Map and Results'!$G61),MIN('Map and Results'!$H$30,'Map and Results'!$H61),IF(TowerDistanceMatrix!J43&gt;=('Map and Results'!$G61+'Map and Results'!$G$30),0,'Map and Results'!$G$30^2*ACOS((TowerDistanceMatrix!J43^2+'Map and Results'!$G$30^2-'Map and Results'!$G61^2)/(2*TowerDistanceMatrix!J43*'Map and Results'!$G$30))+'Map and Results'!$G61^2*ACOS((TowerDistanceMatrix!J43^2-'Map and Results'!$G$30^2+'Map and Results'!$G61^2)/(2*TowerDistanceMatrix!J43*'Map and Results'!$G61))-0.5*SQRT((-TowerDistanceMatrix!J43+'Map and Results'!$G$30+'Map and Results'!$G61)*(TowerDistanceMatrix!J43+'Map and Results'!$G$30-'Map and Results'!$G61)*(TowerDistanceMatrix!J43-'Map and Results'!$G$30+'Map and Results'!$G61)*(TowerDistanceMatrix!J43+'Map and Results'!$G$30+'Map and Results'!$G61))))</f>
        <v>0</v>
      </c>
      <c r="K44" s="26">
        <f ca="1">IF(TowerDistanceMatrix!K43&lt;=ABS('Map and Results'!$G$31-'Map and Results'!$G61),MIN('Map and Results'!$H$31,'Map and Results'!$H61),IF(TowerDistanceMatrix!K43&gt;=('Map and Results'!$G61+'Map and Results'!$G$31),0,'Map and Results'!$G$31^2*ACOS((TowerDistanceMatrix!K43^2+'Map and Results'!$G$31^2-'Map and Results'!$G61^2)/(2*TowerDistanceMatrix!K43*'Map and Results'!$G$31))+'Map and Results'!$G61^2*ACOS((TowerDistanceMatrix!K43^2-'Map and Results'!$G$31^2+'Map and Results'!$G61^2)/(2*TowerDistanceMatrix!K43*'Map and Results'!$G61))-0.5*SQRT((-TowerDistanceMatrix!K43+'Map and Results'!$G$31+'Map and Results'!$G61)*(TowerDistanceMatrix!K43+'Map and Results'!$G$31-'Map and Results'!$G61)*(TowerDistanceMatrix!K43-'Map and Results'!$G$31+'Map and Results'!$G61)*(TowerDistanceMatrix!K43+'Map and Results'!$G$31+'Map and Results'!$G61))))</f>
        <v>0</v>
      </c>
      <c r="L44" s="26">
        <f ca="1">IF(TowerDistanceMatrix!L43&lt;=ABS('Map and Results'!$G$32-'Map and Results'!$G61),MIN('Map and Results'!$H$32,'Map and Results'!$H61),IF(TowerDistanceMatrix!L43&gt;=('Map and Results'!$G61+'Map and Results'!$G$32),0,'Map and Results'!$G$32^2*ACOS((TowerDistanceMatrix!L43^2+'Map and Results'!$G$32^2-'Map and Results'!$G61^2)/(2*TowerDistanceMatrix!L43*'Map and Results'!$G$32))+'Map and Results'!$G61^2*ACOS((TowerDistanceMatrix!L43^2-'Map and Results'!$G$32^2+'Map and Results'!$G61^2)/(2*TowerDistanceMatrix!L43*'Map and Results'!$G61))-0.5*SQRT((-TowerDistanceMatrix!L43+'Map and Results'!$G$32+'Map and Results'!$G61)*(TowerDistanceMatrix!L43+'Map and Results'!$G$32-'Map and Results'!$G61)*(TowerDistanceMatrix!L43-'Map and Results'!$G$32+'Map and Results'!$G61)*(TowerDistanceMatrix!L43+'Map and Results'!$G$32+'Map and Results'!$G61))))</f>
        <v>0</v>
      </c>
      <c r="M44" s="26">
        <f ca="1">IF(TowerDistanceMatrix!M43&lt;=ABS('Map and Results'!$G$33-'Map and Results'!$G61),MIN('Map and Results'!$H$33,'Map and Results'!$H61),IF(TowerDistanceMatrix!M43&gt;=('Map and Results'!$G61+'Map and Results'!$G$33),0,'Map and Results'!$G$33^2*ACOS((TowerDistanceMatrix!M43^2+'Map and Results'!$G$33^2-'Map and Results'!$G61^2)/(2*TowerDistanceMatrix!M43*'Map and Results'!$G$33))+'Map and Results'!$G61^2*ACOS((TowerDistanceMatrix!M43^2-'Map and Results'!$G$33^2+'Map and Results'!$G61^2)/(2*TowerDistanceMatrix!M43*'Map and Results'!$G61))-0.5*SQRT((-TowerDistanceMatrix!M43+'Map and Results'!$G$33+'Map and Results'!$G61)*(TowerDistanceMatrix!M43+'Map and Results'!$G$33-'Map and Results'!$G61)*(TowerDistanceMatrix!M43-'Map and Results'!$G$33+'Map and Results'!$G61)*(TowerDistanceMatrix!M43+'Map and Results'!$G$33+'Map and Results'!$G61))))</f>
        <v>0</v>
      </c>
      <c r="N44" s="26">
        <f ca="1">IF(TowerDistanceMatrix!N43&lt;=ABS('Map and Results'!$G$34-'Map and Results'!$G61),MIN('Map and Results'!$H$34,'Map and Results'!$H61),IF(TowerDistanceMatrix!N43&gt;=('Map and Results'!$G61+'Map and Results'!$G$34),0,'Map and Results'!$G$34^2*ACOS((TowerDistanceMatrix!N43^2+'Map and Results'!$G$34^2-'Map and Results'!$G61^2)/(2*TowerDistanceMatrix!N43*'Map and Results'!$G$34))+'Map and Results'!$G61^2*ACOS((TowerDistanceMatrix!N43^2-'Map and Results'!$G$34^2+'Map and Results'!$G61^2)/(2*TowerDistanceMatrix!N43*'Map and Results'!$G61))-0.5*SQRT((-TowerDistanceMatrix!N43+'Map and Results'!$G$34+'Map and Results'!$G61)*(TowerDistanceMatrix!N43+'Map and Results'!$G$34-'Map and Results'!$G61)*(TowerDistanceMatrix!N43-'Map and Results'!$G$34+'Map and Results'!$G61)*(TowerDistanceMatrix!N43+'Map and Results'!$G$34+'Map and Results'!$G61))))</f>
        <v>0</v>
      </c>
      <c r="O44" s="26">
        <f ca="1">IF(TowerDistanceMatrix!O43&lt;=ABS('Map and Results'!$G$35-'Map and Results'!$G61),MIN('Map and Results'!$H$35,'Map and Results'!$H61),IF(TowerDistanceMatrix!O43&gt;=('Map and Results'!$G61+'Map and Results'!$G$35),0,'Map and Results'!$G$35^2*ACOS((TowerDistanceMatrix!O43^2+'Map and Results'!$G$35^2-'Map and Results'!$G61^2)/(2*TowerDistanceMatrix!O43*'Map and Results'!$G$35))+'Map and Results'!$G61^2*ACOS((TowerDistanceMatrix!O43^2-'Map and Results'!$G$35^2+'Map and Results'!$G61^2)/(2*TowerDistanceMatrix!O43*'Map and Results'!$G61))-0.5*SQRT((-TowerDistanceMatrix!O43+'Map and Results'!$G$35+'Map and Results'!$G61)*(TowerDistanceMatrix!O43+'Map and Results'!$G$35-'Map and Results'!$G61)*(TowerDistanceMatrix!O43-'Map and Results'!$G$35+'Map and Results'!$G61)*(TowerDistanceMatrix!O43+'Map and Results'!$G$35+'Map and Results'!$G61))))</f>
        <v>0</v>
      </c>
      <c r="P44" s="26">
        <f ca="1">IF(TowerDistanceMatrix!P43&lt;=ABS('Map and Results'!$G$36-'Map and Results'!$G61),MIN('Map and Results'!$H$36,'Map and Results'!$H61),IF(TowerDistanceMatrix!P43&gt;=('Map and Results'!$G61+'Map and Results'!$G$36),0,'Map and Results'!$G$36^2*ACOS((TowerDistanceMatrix!P43^2+'Map and Results'!$G$36^2-'Map and Results'!$G61^2)/(2*TowerDistanceMatrix!P43*'Map and Results'!$G$36))+'Map and Results'!$G61^2*ACOS((TowerDistanceMatrix!P43^2-'Map and Results'!$G$36^2+'Map and Results'!$G61^2)/(2*TowerDistanceMatrix!P43*'Map and Results'!$G61))-0.5*SQRT((-TowerDistanceMatrix!P43+'Map and Results'!$G$36+'Map and Results'!$G61)*(TowerDistanceMatrix!P43+'Map and Results'!$G$36-'Map and Results'!$G61)*(TowerDistanceMatrix!P43-'Map and Results'!$G$36+'Map and Results'!$G61)*(TowerDistanceMatrix!P43+'Map and Results'!$G$36+'Map and Results'!$G61))))</f>
        <v>0</v>
      </c>
      <c r="Q44" s="26">
        <f ca="1">IF(TowerDistanceMatrix!Q43&lt;=ABS('Map and Results'!$G$37-'Map and Results'!$G61),MIN('Map and Results'!$H$37,'Map and Results'!$H61),IF(TowerDistanceMatrix!Q43&gt;=('Map and Results'!$G61+'Map and Results'!$G$37),0,'Map and Results'!$G$37^2*ACOS((TowerDistanceMatrix!Q43^2+'Map and Results'!$G$37^2-'Map and Results'!$G61^2)/(2*TowerDistanceMatrix!Q43*'Map and Results'!$G$37))+'Map and Results'!$G61^2*ACOS((TowerDistanceMatrix!Q43^2-'Map and Results'!$G$37^2+'Map and Results'!$G61^2)/(2*TowerDistanceMatrix!Q43*'Map and Results'!$G61))-0.5*SQRT((-TowerDistanceMatrix!Q43+'Map and Results'!$G$37+'Map and Results'!$G61)*(TowerDistanceMatrix!Q43+'Map and Results'!$G$37-'Map and Results'!$G61)*(TowerDistanceMatrix!Q43-'Map and Results'!$G$37+'Map and Results'!$G61)*(TowerDistanceMatrix!Q43+'Map and Results'!$G$37+'Map and Results'!$G61))))</f>
        <v>0</v>
      </c>
      <c r="R44" s="26">
        <f ca="1">IF(TowerDistanceMatrix!R43&lt;=ABS('Map and Results'!$G$38-'Map and Results'!$G61),MIN('Map and Results'!$H$38,'Map and Results'!$H61),IF(TowerDistanceMatrix!R43&gt;=('Map and Results'!$G61+'Map and Results'!$G$38),0,'Map and Results'!$G$38^2*ACOS((TowerDistanceMatrix!R43^2+'Map and Results'!$G$38^2-'Map and Results'!$G61^2)/(2*TowerDistanceMatrix!R43*'Map and Results'!$G$38))+'Map and Results'!$G61^2*ACOS((TowerDistanceMatrix!R43^2-'Map and Results'!$G$38^2+'Map and Results'!$G61^2)/(2*TowerDistanceMatrix!R43*'Map and Results'!$G61))-0.5*SQRT((-TowerDistanceMatrix!R43+'Map and Results'!$G$38+'Map and Results'!$G61)*(TowerDistanceMatrix!R43+'Map and Results'!$G$38-'Map and Results'!$G61)*(TowerDistanceMatrix!R43-'Map and Results'!$G$38+'Map and Results'!$G61)*(TowerDistanceMatrix!R43+'Map and Results'!$G$38+'Map and Results'!$G61))))</f>
        <v>0</v>
      </c>
      <c r="S44" s="26">
        <f ca="1">IF(TowerDistanceMatrix!S43&lt;=ABS('Map and Results'!$G$39-'Map and Results'!$G61),MIN('Map and Results'!$H$39,'Map and Results'!$H61),IF(TowerDistanceMatrix!S43&gt;=('Map and Results'!$G61+'Map and Results'!$G$39),0,'Map and Results'!$G$39^2*ACOS((TowerDistanceMatrix!S43^2+'Map and Results'!$G$39^2-'Map and Results'!$G61^2)/(2*TowerDistanceMatrix!S43*'Map and Results'!$G$39))+'Map and Results'!$G61^2*ACOS((TowerDistanceMatrix!S43^2-'Map and Results'!$G$39^2+'Map and Results'!$G61^2)/(2*TowerDistanceMatrix!S43*'Map and Results'!$G61))-0.5*SQRT((-TowerDistanceMatrix!S43+'Map and Results'!$G$39+'Map and Results'!$G61)*(TowerDistanceMatrix!S43+'Map and Results'!$G$39-'Map and Results'!$G61)*(TowerDistanceMatrix!S43-'Map and Results'!$G$39+'Map and Results'!$G61)*(TowerDistanceMatrix!S43+'Map and Results'!$G$39+'Map and Results'!$G61))))</f>
        <v>0</v>
      </c>
      <c r="T44" s="26">
        <f ca="1">IF(TowerDistanceMatrix!T43&lt;=ABS('Map and Results'!$G$40-'Map and Results'!$G61),MIN('Map and Results'!$H$40,'Map and Results'!$H61),IF(TowerDistanceMatrix!T43&gt;=('Map and Results'!$G61+'Map and Results'!$G$40),0,'Map and Results'!$G$40^2*ACOS((TowerDistanceMatrix!T43^2+'Map and Results'!$G$40^2-'Map and Results'!$G61^2)/(2*TowerDistanceMatrix!T43*'Map and Results'!$G$40))+'Map and Results'!$G61^2*ACOS((TowerDistanceMatrix!T43^2-'Map and Results'!$G$40^2+'Map and Results'!$G61^2)/(2*TowerDistanceMatrix!T43*'Map and Results'!$G61))-0.5*SQRT((-TowerDistanceMatrix!T43+'Map and Results'!$G$40+'Map and Results'!$G61)*(TowerDistanceMatrix!T43+'Map and Results'!$G$40-'Map and Results'!$G61)*(TowerDistanceMatrix!T43-'Map and Results'!$G$40+'Map and Results'!$G61)*(TowerDistanceMatrix!T43+'Map and Results'!$G$40+'Map and Results'!$G61))))</f>
        <v>0</v>
      </c>
      <c r="U44" s="26">
        <f ca="1">IF(TowerDistanceMatrix!U43&lt;=ABS('Map and Results'!$G$41-'Map and Results'!$G61),MIN('Map and Results'!$H$41,'Map and Results'!$H61),IF(TowerDistanceMatrix!U43&gt;=('Map and Results'!$G61+'Map and Results'!$G$41),0,'Map and Results'!$G$41^2*ACOS((TowerDistanceMatrix!U43^2+'Map and Results'!$G$41^2-'Map and Results'!$G61^2)/(2*TowerDistanceMatrix!U43*'Map and Results'!$G$41))+'Map and Results'!$G61^2*ACOS((TowerDistanceMatrix!U43^2-'Map and Results'!$G$41^2+'Map and Results'!$G61^2)/(2*TowerDistanceMatrix!U43*'Map and Results'!$G61))-0.5*SQRT((-TowerDistanceMatrix!U43+'Map and Results'!$G$41+'Map and Results'!$G61)*(TowerDistanceMatrix!U43+'Map and Results'!$G$41-'Map and Results'!$G61)*(TowerDistanceMatrix!U43-'Map and Results'!$G$41+'Map and Results'!$G61)*(TowerDistanceMatrix!U43+'Map and Results'!$G$41+'Map and Results'!$G61))))</f>
        <v>68.606696630053932</v>
      </c>
      <c r="V44" s="26">
        <f ca="1">IF(TowerDistanceMatrix!V43&lt;=ABS('Map and Results'!$G$42-'Map and Results'!$G61),MIN('Map and Results'!$H$42,'Map and Results'!$H61),IF(TowerDistanceMatrix!V43&gt;=('Map and Results'!$G61+'Map and Results'!$G$42),0,'Map and Results'!$G$42^2*ACOS((TowerDistanceMatrix!V43^2+'Map and Results'!$G$42^2-'Map and Results'!$G61^2)/(2*TowerDistanceMatrix!V43*'Map and Results'!$G$42))+'Map and Results'!$G61^2*ACOS((TowerDistanceMatrix!V43^2-'Map and Results'!$G$42^2+'Map and Results'!$G61^2)/(2*TowerDistanceMatrix!V43*'Map and Results'!$G61))-0.5*SQRT((-TowerDistanceMatrix!V43+'Map and Results'!$G$42+'Map and Results'!$G61)*(TowerDistanceMatrix!V43+'Map and Results'!$G$42-'Map and Results'!$G61)*(TowerDistanceMatrix!V43-'Map and Results'!$G$42+'Map and Results'!$G61)*(TowerDistanceMatrix!V43+'Map and Results'!$G$42+'Map and Results'!$G61))))</f>
        <v>0</v>
      </c>
      <c r="W44" s="26">
        <f ca="1">IF(TowerDistanceMatrix!W43&lt;=ABS('Map and Results'!$G$43-'Map and Results'!$G61),MIN('Map and Results'!$H$43,'Map and Results'!$H61),IF(TowerDistanceMatrix!W43&gt;=('Map and Results'!$G61+'Map and Results'!$G$43),0,'Map and Results'!$G$43^2*ACOS((TowerDistanceMatrix!W43^2+'Map and Results'!$G$43^2-'Map and Results'!$G61^2)/(2*TowerDistanceMatrix!W43*'Map and Results'!$G$43))+'Map and Results'!$G61^2*ACOS((TowerDistanceMatrix!W43^2-'Map and Results'!$G$43^2+'Map and Results'!$G61^2)/(2*TowerDistanceMatrix!W43*'Map and Results'!$G61))-0.5*SQRT((-TowerDistanceMatrix!W43+'Map and Results'!$G$43+'Map and Results'!$G61)*(TowerDistanceMatrix!W43+'Map and Results'!$G$43-'Map and Results'!$G61)*(TowerDistanceMatrix!W43-'Map and Results'!$G$43+'Map and Results'!$G61)*(TowerDistanceMatrix!W43+'Map and Results'!$G$43+'Map and Results'!$G61))))</f>
        <v>870.6661756170962</v>
      </c>
      <c r="X44" s="26">
        <f ca="1">IF(TowerDistanceMatrix!X43&lt;=ABS('Map and Results'!$G$44-'Map and Results'!$G61),MIN('Map and Results'!$H$44,'Map and Results'!$H61),IF(TowerDistanceMatrix!X43&gt;=('Map and Results'!$G61+'Map and Results'!$G$44),0,'Map and Results'!$G$44^2*ACOS((TowerDistanceMatrix!X43^2+'Map and Results'!$G$44^2-'Map and Results'!$G61^2)/(2*TowerDistanceMatrix!X43*'Map and Results'!$G$44))+'Map and Results'!$G61^2*ACOS((TowerDistanceMatrix!X43^2-'Map and Results'!$G$44^2+'Map and Results'!$G61^2)/(2*TowerDistanceMatrix!X43*'Map and Results'!$G61))-0.5*SQRT((-TowerDistanceMatrix!X43+'Map and Results'!$G$44+'Map and Results'!$G61)*(TowerDistanceMatrix!X43+'Map and Results'!$G$44-'Map and Results'!$G61)*(TowerDistanceMatrix!X43-'Map and Results'!$G$44+'Map and Results'!$G61)*(TowerDistanceMatrix!X43+'Map and Results'!$G$44+'Map and Results'!$G61))))</f>
        <v>0</v>
      </c>
      <c r="Y44" s="26">
        <f ca="1">IF(TowerDistanceMatrix!Y43&lt;=ABS('Map and Results'!$G$45-'Map and Results'!$G61),MIN('Map and Results'!$H$45,'Map and Results'!$H61),IF(TowerDistanceMatrix!Y43&gt;=('Map and Results'!$G61+'Map and Results'!$G$45),0,'Map and Results'!$G$45^2*ACOS((TowerDistanceMatrix!Y43^2+'Map and Results'!$G$45^2-'Map and Results'!$G61^2)/(2*TowerDistanceMatrix!Y43*'Map and Results'!$G$45))+'Map and Results'!$G61^2*ACOS((TowerDistanceMatrix!Y43^2-'Map and Results'!$G$45^2+'Map and Results'!$G61^2)/(2*TowerDistanceMatrix!Y43*'Map and Results'!$G61))-0.5*SQRT((-TowerDistanceMatrix!Y43+'Map and Results'!$G$45+'Map and Results'!$G61)*(TowerDistanceMatrix!Y43+'Map and Results'!$G$45-'Map and Results'!$G61)*(TowerDistanceMatrix!Y43-'Map and Results'!$G$45+'Map and Results'!$G61)*(TowerDistanceMatrix!Y43+'Map and Results'!$G$45+'Map and Results'!$G61))))</f>
        <v>0</v>
      </c>
      <c r="Z44" s="26">
        <f ca="1">IF(TowerDistanceMatrix!Z43&lt;=ABS('Map and Results'!$G$46-'Map and Results'!$G61),MIN('Map and Results'!$H$46,'Map and Results'!$H61),IF(TowerDistanceMatrix!Z43&gt;=('Map and Results'!$G61+'Map and Results'!$G$46),0,'Map and Results'!$G$46^2*ACOS((TowerDistanceMatrix!Z43^2+'Map and Results'!$G$46^2-'Map and Results'!$G61^2)/(2*TowerDistanceMatrix!Z43*'Map and Results'!$G$46))+'Map and Results'!$G61^2*ACOS((TowerDistanceMatrix!Z43^2-'Map and Results'!$G$46^2+'Map and Results'!$G61^2)/(2*TowerDistanceMatrix!Z43*'Map and Results'!$G61))-0.5*SQRT((-TowerDistanceMatrix!Z43+'Map and Results'!$G$46+'Map and Results'!$G61)*(TowerDistanceMatrix!Z43+'Map and Results'!$G$46-'Map and Results'!$G61)*(TowerDistanceMatrix!Z43-'Map and Results'!$G$46+'Map and Results'!$G61)*(TowerDistanceMatrix!Z43+'Map and Results'!$G$46+'Map and Results'!$G61))))</f>
        <v>0</v>
      </c>
      <c r="AA44" s="26">
        <f ca="1">IF(TowerDistanceMatrix!AA43&lt;=ABS('Map and Results'!$G$47-'Map and Results'!$G61),MIN('Map and Results'!$H$47,'Map and Results'!$H61),IF(TowerDistanceMatrix!AA43&gt;=('Map and Results'!$G61+'Map and Results'!$G$47),0,'Map and Results'!$G$47^2*ACOS((TowerDistanceMatrix!AA43^2+'Map and Results'!$G$47^2-'Map and Results'!$G61^2)/(2*TowerDistanceMatrix!AA43*'Map and Results'!$G$47))+'Map and Results'!$G61^2*ACOS((TowerDistanceMatrix!AA43^2-'Map and Results'!$G$47^2+'Map and Results'!$G61^2)/(2*TowerDistanceMatrix!AA43*'Map and Results'!$G61))-0.5*SQRT((-TowerDistanceMatrix!AA43+'Map and Results'!$G$47+'Map and Results'!$G61)*(TowerDistanceMatrix!AA43+'Map and Results'!$G$47-'Map and Results'!$G61)*(TowerDistanceMatrix!AA43-'Map and Results'!$G$47+'Map and Results'!$G61)*(TowerDistanceMatrix!AA43+'Map and Results'!$G$47+'Map and Results'!$G61))))</f>
        <v>0</v>
      </c>
      <c r="AB44" s="26">
        <f ca="1">IF(TowerDistanceMatrix!AB43&lt;=ABS('Map and Results'!$G$48-'Map and Results'!$G61),MIN('Map and Results'!$H$48,'Map and Results'!$H61),IF(TowerDistanceMatrix!AB43&gt;=('Map and Results'!$G61+'Map and Results'!$G$48),0,'Map and Results'!$G$48^2*ACOS((TowerDistanceMatrix!AB43^2+'Map and Results'!$G$48^2-'Map and Results'!$G61^2)/(2*TowerDistanceMatrix!AB43*'Map and Results'!$G$48))+'Map and Results'!$G61^2*ACOS((TowerDistanceMatrix!AB43^2-'Map and Results'!$G$48^2+'Map and Results'!$G61^2)/(2*TowerDistanceMatrix!AB43*'Map and Results'!$G61))-0.5*SQRT((-TowerDistanceMatrix!AB43+'Map and Results'!$G$48+'Map and Results'!$G61)*(TowerDistanceMatrix!AB43+'Map and Results'!$G$48-'Map and Results'!$G61)*(TowerDistanceMatrix!AB43-'Map and Results'!$G$48+'Map and Results'!$G61)*(TowerDistanceMatrix!AB43+'Map and Results'!$G$48+'Map and Results'!$G61))))</f>
        <v>0</v>
      </c>
      <c r="AC44" s="26">
        <f ca="1">IF(TowerDistanceMatrix!AC43&lt;=ABS('Map and Results'!$G$49-'Map and Results'!$G61),MIN('Map and Results'!$H$49,'Map and Results'!$H61),IF(TowerDistanceMatrix!AC43&gt;=('Map and Results'!$G61+'Map and Results'!$G$49),0,'Map and Results'!$G$49^2*ACOS((TowerDistanceMatrix!AC43^2+'Map and Results'!$G$49^2-'Map and Results'!$G61^2)/(2*TowerDistanceMatrix!AC43*'Map and Results'!$G$49))+'Map and Results'!$G61^2*ACOS((TowerDistanceMatrix!AC43^2-'Map and Results'!$G$49^2+'Map and Results'!$G61^2)/(2*TowerDistanceMatrix!AC43*'Map and Results'!$G61))-0.5*SQRT((-TowerDistanceMatrix!AC43+'Map and Results'!$G$49+'Map and Results'!$G61)*(TowerDistanceMatrix!AC43+'Map and Results'!$G$49-'Map and Results'!$G61)*(TowerDistanceMatrix!AC43-'Map and Results'!$G$49+'Map and Results'!$G61)*(TowerDistanceMatrix!AC43+'Map and Results'!$G$49+'Map and Results'!$G61))))</f>
        <v>0</v>
      </c>
      <c r="AD44" s="26">
        <f ca="1">IF(TowerDistanceMatrix!AD43&lt;=ABS('Map and Results'!$G$50-'Map and Results'!$G61),MIN('Map and Results'!$H$50,'Map and Results'!$H61),IF(TowerDistanceMatrix!AD43&gt;=('Map and Results'!$G61+'Map and Results'!$G$50),0,'Map and Results'!$G$50^2*ACOS((TowerDistanceMatrix!AD43^2+'Map and Results'!$G$50^2-'Map and Results'!$G61^2)/(2*TowerDistanceMatrix!AD43*'Map and Results'!$G$50))+'Map and Results'!$G61^2*ACOS((TowerDistanceMatrix!AD43^2-'Map and Results'!$G$50^2+'Map and Results'!$G61^2)/(2*TowerDistanceMatrix!AD43*'Map and Results'!$G61))-0.5*SQRT((-TowerDistanceMatrix!AD43+'Map and Results'!$G$50+'Map and Results'!$G61)*(TowerDistanceMatrix!AD43+'Map and Results'!$G$50-'Map and Results'!$G61)*(TowerDistanceMatrix!AD43-'Map and Results'!$G$50+'Map and Results'!$G61)*(TowerDistanceMatrix!AD43+'Map and Results'!$G$50+'Map and Results'!$G61))))</f>
        <v>0</v>
      </c>
      <c r="AE44" s="26">
        <f ca="1">IF(TowerDistanceMatrix!AE43&lt;=ABS('Map and Results'!$G$51-'Map and Results'!$G61),MIN('Map and Results'!$H$51,'Map and Results'!$H61),IF(TowerDistanceMatrix!AE43&gt;=('Map and Results'!$G61+'Map and Results'!$G$51),0,'Map and Results'!$G$51^2*ACOS((TowerDistanceMatrix!AE43^2+'Map and Results'!$G$51^2-'Map and Results'!$G61^2)/(2*TowerDistanceMatrix!AE43*'Map and Results'!$G$51))+'Map and Results'!$G61^2*ACOS((TowerDistanceMatrix!AE43^2-'Map and Results'!$G$51^2+'Map and Results'!$G61^2)/(2*TowerDistanceMatrix!AE43*'Map and Results'!$G61))-0.5*SQRT((-TowerDistanceMatrix!AE43+'Map and Results'!$G$51+'Map and Results'!$G61)*(TowerDistanceMatrix!AE43+'Map and Results'!$G$51-'Map and Results'!$G61)*(TowerDistanceMatrix!AE43-'Map and Results'!$G$51+'Map and Results'!$G61)*(TowerDistanceMatrix!AE43+'Map and Results'!$G$51+'Map and Results'!$G61))))</f>
        <v>0</v>
      </c>
      <c r="AF44" s="26">
        <f ca="1">IF(TowerDistanceMatrix!AF43&lt;=ABS('Map and Results'!$G$52-'Map and Results'!$G61),MIN('Map and Results'!$H$52,'Map and Results'!$H61),IF(TowerDistanceMatrix!AF43&gt;=('Map and Results'!$G61+'Map and Results'!$G$52),0,'Map and Results'!$G$52^2*ACOS((TowerDistanceMatrix!AF43^2+'Map and Results'!$G$52^2-'Map and Results'!$G61^2)/(2*TowerDistanceMatrix!AF43*'Map and Results'!$G$52))+'Map and Results'!$G61^2*ACOS((TowerDistanceMatrix!AF43^2-'Map and Results'!$G$52^2+'Map and Results'!$G61^2)/(2*TowerDistanceMatrix!AF43*'Map and Results'!$G61))-0.5*SQRT((-TowerDistanceMatrix!AF43+'Map and Results'!$G$52+'Map and Results'!$G61)*(TowerDistanceMatrix!AF43+'Map and Results'!$G$52-'Map and Results'!$G61)*(TowerDistanceMatrix!AF43-'Map and Results'!$G$52+'Map and Results'!$G61)*(TowerDistanceMatrix!AF43+'Map and Results'!$G$52+'Map and Results'!$G61))))</f>
        <v>0</v>
      </c>
      <c r="AG44" s="26">
        <f ca="1">IF(TowerDistanceMatrix!AG43&lt;=ABS('Map and Results'!$G$53-'Map and Results'!$G61),MIN('Map and Results'!$H$53,'Map and Results'!$H61),IF(TowerDistanceMatrix!AG43&gt;=('Map and Results'!$G61+'Map and Results'!$G$53),0,'Map and Results'!$G$53^2*ACOS((TowerDistanceMatrix!AG43^2+'Map and Results'!$G$53^2-'Map and Results'!$G61^2)/(2*TowerDistanceMatrix!AG43*'Map and Results'!$G$53))+'Map and Results'!$G61^2*ACOS((TowerDistanceMatrix!AG43^2-'Map and Results'!$G$53^2+'Map and Results'!$G61^2)/(2*TowerDistanceMatrix!AG43*'Map and Results'!$G61))-0.5*SQRT((-TowerDistanceMatrix!AG43+'Map and Results'!$G$53+'Map and Results'!$G61)*(TowerDistanceMatrix!AG43+'Map and Results'!$G$53-'Map and Results'!$G61)*(TowerDistanceMatrix!AG43-'Map and Results'!$G$53+'Map and Results'!$G61)*(TowerDistanceMatrix!AG43+'Map and Results'!$G$53+'Map and Results'!$G61))))</f>
        <v>0</v>
      </c>
      <c r="AH44" s="26">
        <f ca="1">IF(TowerDistanceMatrix!AH43&lt;=ABS('Map and Results'!$G$54-'Map and Results'!$G61),MIN('Map and Results'!$H$54,'Map and Results'!$H61),IF(TowerDistanceMatrix!AH43&gt;=('Map and Results'!$G61+'Map and Results'!$G$54),0,'Map and Results'!$G$54^2*ACOS((TowerDistanceMatrix!AH43^2+'Map and Results'!$G$54^2-'Map and Results'!$G61^2)/(2*TowerDistanceMatrix!AH43*'Map and Results'!$G$54))+'Map and Results'!$G61^2*ACOS((TowerDistanceMatrix!AH43^2-'Map and Results'!$G$54^2+'Map and Results'!$G61^2)/(2*TowerDistanceMatrix!AH43*'Map and Results'!$G61))-0.5*SQRT((-TowerDistanceMatrix!AH43+'Map and Results'!$G$54+'Map and Results'!$G61)*(TowerDistanceMatrix!AH43+'Map and Results'!$G$54-'Map and Results'!$G61)*(TowerDistanceMatrix!AH43-'Map and Results'!$G$54+'Map and Results'!$G61)*(TowerDistanceMatrix!AH43+'Map and Results'!$G$54+'Map and Results'!$G61))))</f>
        <v>0</v>
      </c>
      <c r="AI44" s="26">
        <f ca="1">IF(TowerDistanceMatrix!AI43&lt;=ABS('Map and Results'!$G$55-'Map and Results'!$G61),MIN('Map and Results'!$H$55,'Map and Results'!$H61),IF(TowerDistanceMatrix!AI43&gt;=('Map and Results'!$G61+'Map and Results'!$G$55),0,'Map and Results'!$G$55^2*ACOS((TowerDistanceMatrix!AI43^2+'Map and Results'!$G$55^2-'Map and Results'!$G61^2)/(2*TowerDistanceMatrix!AI43*'Map and Results'!$G$55))+'Map and Results'!$G61^2*ACOS((TowerDistanceMatrix!AI43^2-'Map and Results'!$G$55^2+'Map and Results'!$G61^2)/(2*TowerDistanceMatrix!AI43*'Map and Results'!$G61))-0.5*SQRT((-TowerDistanceMatrix!AI43+'Map and Results'!$G$55+'Map and Results'!$G61)*(TowerDistanceMatrix!AI43+'Map and Results'!$G$55-'Map and Results'!$G61)*(TowerDistanceMatrix!AI43-'Map and Results'!$G$55+'Map and Results'!$G61)*(TowerDistanceMatrix!AI43+'Map and Results'!$G$55+'Map and Results'!$G61))))</f>
        <v>0</v>
      </c>
      <c r="AJ44" s="26">
        <f ca="1">IF(TowerDistanceMatrix!AJ43&lt;=ABS('Map and Results'!$G$56-'Map and Results'!$G61),MIN('Map and Results'!$H$56,'Map and Results'!$H61),IF(TowerDistanceMatrix!AJ43&gt;=('Map and Results'!$G61+'Map and Results'!$G$56),0,'Map and Results'!$G$56^2*ACOS((TowerDistanceMatrix!AJ43^2+'Map and Results'!$G$56^2-'Map and Results'!$G61^2)/(2*TowerDistanceMatrix!AJ43*'Map and Results'!$G$56))+'Map and Results'!$G61^2*ACOS((TowerDistanceMatrix!AJ43^2-'Map and Results'!$G$56^2+'Map and Results'!$G61^2)/(2*TowerDistanceMatrix!AJ43*'Map and Results'!$G61))-0.5*SQRT((-TowerDistanceMatrix!AJ43+'Map and Results'!$G$56+'Map and Results'!$G61)*(TowerDistanceMatrix!AJ43+'Map and Results'!$G$56-'Map and Results'!$G61)*(TowerDistanceMatrix!AJ43-'Map and Results'!$G$56+'Map and Results'!$G61)*(TowerDistanceMatrix!AJ43+'Map and Results'!$G$56+'Map and Results'!$G61))))</f>
        <v>0</v>
      </c>
      <c r="AK44" s="26">
        <f ca="1">IF(TowerDistanceMatrix!AK43&lt;=ABS('Map and Results'!$G$57-'Map and Results'!$G61),MIN('Map and Results'!$H$57,'Map and Results'!$H61),IF(TowerDistanceMatrix!AK43&gt;=('Map and Results'!$G61+'Map and Results'!$G$57),0,'Map and Results'!$G$57^2*ACOS((TowerDistanceMatrix!AK43^2+'Map and Results'!$G$57^2-'Map and Results'!$G61^2)/(2*TowerDistanceMatrix!AK43*'Map and Results'!$G$57))+'Map and Results'!$G61^2*ACOS((TowerDistanceMatrix!AK43^2-'Map and Results'!$G$57^2+'Map and Results'!$G61^2)/(2*TowerDistanceMatrix!AK43*'Map and Results'!$G61))-0.5*SQRT((-TowerDistanceMatrix!AK43+'Map and Results'!$G$57+'Map and Results'!$G61)*(TowerDistanceMatrix!AK43+'Map and Results'!$G$57-'Map and Results'!$G61)*(TowerDistanceMatrix!AK43-'Map and Results'!$G$57+'Map and Results'!$G61)*(TowerDistanceMatrix!AK43+'Map and Results'!$G$57+'Map and Results'!$G61))))</f>
        <v>0</v>
      </c>
      <c r="AL44" s="26">
        <f ca="1">IF(TowerDistanceMatrix!AL43&lt;=ABS('Map and Results'!$G$58-'Map and Results'!$G61),MIN('Map and Results'!$H$58,'Map and Results'!$H61),IF(TowerDistanceMatrix!AL43&gt;=('Map and Results'!$G61+'Map and Results'!$G$58),0,'Map and Results'!$G$58^2*ACOS((TowerDistanceMatrix!AL43^2+'Map and Results'!$G$58^2-'Map and Results'!$G61^2)/(2*TowerDistanceMatrix!AL43*'Map and Results'!$G$58))+'Map and Results'!$G61^2*ACOS((TowerDistanceMatrix!AL43^2-'Map and Results'!$G$58^2+'Map and Results'!$G61^2)/(2*TowerDistanceMatrix!AL43*'Map and Results'!$G61))-0.5*SQRT((-TowerDistanceMatrix!AL43+'Map and Results'!$G$58+'Map and Results'!$G61)*(TowerDistanceMatrix!AL43+'Map and Results'!$G$58-'Map and Results'!$G61)*(TowerDistanceMatrix!AL43-'Map and Results'!$G$58+'Map and Results'!$G61)*(TowerDistanceMatrix!AL43+'Map and Results'!$G$58+'Map and Results'!$G61))))</f>
        <v>0</v>
      </c>
      <c r="AM44" s="26">
        <f ca="1">IF(TowerDistanceMatrix!AM43&lt;=ABS('Map and Results'!$G$59-'Map and Results'!$G61),MIN('Map and Results'!$H$59,'Map and Results'!$H61),IF(TowerDistanceMatrix!AM43&gt;=('Map and Results'!$G61+'Map and Results'!$G$59),0,'Map and Results'!$G$59^2*ACOS((TowerDistanceMatrix!AM43^2+'Map and Results'!$G$59^2-'Map and Results'!$G61^2)/(2*TowerDistanceMatrix!AM43*'Map and Results'!$G$59))+'Map and Results'!$G61^2*ACOS((TowerDistanceMatrix!AM43^2-'Map and Results'!$G$59^2+'Map and Results'!$G61^2)/(2*TowerDistanceMatrix!AM43*'Map and Results'!$G61))-0.5*SQRT((-TowerDistanceMatrix!AM43+'Map and Results'!$G$59+'Map and Results'!$G61)*(TowerDistanceMatrix!AM43+'Map and Results'!$G$59-'Map and Results'!$G61)*(TowerDistanceMatrix!AM43-'Map and Results'!$G$59+'Map and Results'!$G61)*(TowerDistanceMatrix!AM43+'Map and Results'!$G$59+'Map and Results'!$G61))))</f>
        <v>0</v>
      </c>
      <c r="AN44" s="26">
        <f ca="1">IF(TowerDistanceMatrix!AN43&lt;=ABS('Map and Results'!$G$60-'Map and Results'!$G61),MIN('Map and Results'!$H$60,'Map and Results'!$H61),IF(TowerDistanceMatrix!AN43&gt;=('Map and Results'!$G61+'Map and Results'!$G$60),0,'Map and Results'!$G$60^2*ACOS((TowerDistanceMatrix!AN43^2+'Map and Results'!$G$60^2-'Map and Results'!$G61^2)/(2*TowerDistanceMatrix!AN43*'Map and Results'!$G$60))+'Map and Results'!$G61^2*ACOS((TowerDistanceMatrix!AN43^2-'Map and Results'!$G$60^2+'Map and Results'!$G61^2)/(2*TowerDistanceMatrix!AN43*'Map and Results'!$G61))-0.5*SQRT((-TowerDistanceMatrix!AN43+'Map and Results'!$G$60+'Map and Results'!$G61)*(TowerDistanceMatrix!AN43+'Map and Results'!$G$60-'Map and Results'!$G61)*(TowerDistanceMatrix!AN43-'Map and Results'!$G$60+'Map and Results'!$G61)*(TowerDistanceMatrix!AN43+'Map and Results'!$G$60+'Map and Results'!$G61))))</f>
        <v>0</v>
      </c>
      <c r="AO44" s="26">
        <f ca="1">IF(TowerDistanceMatrix!AO43&lt;=ABS('Map and Results'!$G$61-'Map and Results'!$G61),MIN('Map and Results'!$H$61,'Map and Results'!$H61),IF(TowerDistanceMatrix!AO43&gt;=('Map and Results'!$G61+'Map and Results'!$G$61),0,'Map and Results'!$G$61^2*ACOS((TowerDistanceMatrix!AO43^2+'Map and Results'!$G$61^2-'Map and Results'!$G61^2)/(2*TowerDistanceMatrix!AO43*'Map and Results'!$G$61))+'Map and Results'!$G61^2*ACOS((TowerDistanceMatrix!AO43^2-'Map and Results'!$G$61^2+'Map and Results'!$G61^2)/(2*TowerDistanceMatrix!AO43*'Map and Results'!$G61))-0.5*SQRT((-TowerDistanceMatrix!AO43+'Map and Results'!$G$61+'Map and Results'!$G61)*(TowerDistanceMatrix!AO43+'Map and Results'!$G$61-'Map and Results'!$G61)*(TowerDistanceMatrix!AO43-'Map and Results'!$G$61+'Map and Results'!$G61)*(TowerDistanceMatrix!AO43+'Map and Results'!$G$61+'Map and Results'!$G61))))</f>
        <v>0</v>
      </c>
      <c r="AP44" s="26">
        <f ca="1">IF(TowerDistanceMatrix!AP43&lt;=ABS('Map and Results'!$G$62-'Map and Results'!$G61),MIN('Map and Results'!$H$62,'Map and Results'!$H61),IF(TowerDistanceMatrix!AP43&gt;=('Map and Results'!$G61+'Map and Results'!$G$62),0,'Map and Results'!$G$62^2*ACOS((TowerDistanceMatrix!AP43^2+'Map and Results'!$G$62^2-'Map and Results'!$G61^2)/(2*TowerDistanceMatrix!AP43*'Map and Results'!$G$62))+'Map and Results'!$G61^2*ACOS((TowerDistanceMatrix!AP43^2-'Map and Results'!$G$62^2+'Map and Results'!$G61^2)/(2*TowerDistanceMatrix!AP43*'Map and Results'!$G61))-0.5*SQRT((-TowerDistanceMatrix!AP43+'Map and Results'!$G$62+'Map and Results'!$G61)*(TowerDistanceMatrix!AP43+'Map and Results'!$G$62-'Map and Results'!$G61)*(TowerDistanceMatrix!AP43-'Map and Results'!$G$62+'Map and Results'!$G61)*(TowerDistanceMatrix!AP43+'Map and Results'!$G$62+'Map and Results'!$G61))))</f>
        <v>0</v>
      </c>
      <c r="AQ44" s="26">
        <f ca="1">IF(TowerDistanceMatrix!AQ43&lt;=ABS('Map and Results'!$G$63-'Map and Results'!$G61),MIN('Map and Results'!$H$63,'Map and Results'!$H61),IF(TowerDistanceMatrix!AQ43&gt;=('Map and Results'!$G61+'Map and Results'!$G$63),0,'Map and Results'!$G$63^2*ACOS((TowerDistanceMatrix!AQ43^2+'Map and Results'!$G$63^2-'Map and Results'!$G61^2)/(2*TowerDistanceMatrix!AQ43*'Map and Results'!$G$63))+'Map and Results'!$G61^2*ACOS((TowerDistanceMatrix!AQ43^2-'Map and Results'!$G$63^2+'Map and Results'!$G61^2)/(2*TowerDistanceMatrix!AQ43*'Map and Results'!$G61))-0.5*SQRT((-TowerDistanceMatrix!AQ43+'Map and Results'!$G$63+'Map and Results'!$G61)*(TowerDistanceMatrix!AQ43+'Map and Results'!$G$63-'Map and Results'!$G61)*(TowerDistanceMatrix!AQ43-'Map and Results'!$G$63+'Map and Results'!$G61)*(TowerDistanceMatrix!AQ43+'Map and Results'!$G$63+'Map and Results'!$G61))))</f>
        <v>0</v>
      </c>
      <c r="AR44" s="26">
        <f ca="1">IF(TowerDistanceMatrix!AR43&lt;=ABS('Map and Results'!$G$64-'Map and Results'!$G61),MIN('Map and Results'!$H$64,'Map and Results'!$H61),IF(TowerDistanceMatrix!AR43&gt;=('Map and Results'!$G61+'Map and Results'!$G$64),0,'Map and Results'!$G$64^2*ACOS((TowerDistanceMatrix!AR43^2+'Map and Results'!$G$64^2-'Map and Results'!$G61^2)/(2*TowerDistanceMatrix!AR43*'Map and Results'!$G$64))+'Map and Results'!$G61^2*ACOS((TowerDistanceMatrix!AR43^2-'Map and Results'!$G$64^2+'Map and Results'!$G61^2)/(2*TowerDistanceMatrix!AR43*'Map and Results'!$G61))-0.5*SQRT((-TowerDistanceMatrix!AR43+'Map and Results'!$G$64+'Map and Results'!$G61)*(TowerDistanceMatrix!AR43+'Map and Results'!$G$64-'Map and Results'!$G61)*(TowerDistanceMatrix!AR43-'Map and Results'!$G$64+'Map and Results'!$G61)*(TowerDistanceMatrix!AR43+'Map and Results'!$G$64+'Map and Results'!$G61))))</f>
        <v>0</v>
      </c>
      <c r="AS44" s="26">
        <f ca="1">IF(TowerDistanceMatrix!AS43&lt;=ABS('Map and Results'!$G$65-'Map and Results'!$G61),MIN('Map and Results'!$H$65,'Map and Results'!$H61),IF(TowerDistanceMatrix!AS43&gt;=('Map and Results'!$G61+'Map and Results'!$G$65),0,'Map and Results'!$G$65^2*ACOS((TowerDistanceMatrix!AS43^2+'Map and Results'!$G$65^2-'Map and Results'!$G61^2)/(2*TowerDistanceMatrix!AS43*'Map and Results'!$G$65))+'Map and Results'!$G61^2*ACOS((TowerDistanceMatrix!AS43^2-'Map and Results'!$G$65^2+'Map and Results'!$G61^2)/(2*TowerDistanceMatrix!AS43*'Map and Results'!$G61))-0.5*SQRT((-TowerDistanceMatrix!AS43+'Map and Results'!$G$65+'Map and Results'!$G61)*(TowerDistanceMatrix!AS43+'Map and Results'!$G$65-'Map and Results'!$G61)*(TowerDistanceMatrix!AS43-'Map and Results'!$G$65+'Map and Results'!$G61)*(TowerDistanceMatrix!AS43+'Map and Results'!$G$65+'Map and Results'!$G61))))</f>
        <v>0</v>
      </c>
      <c r="AT44" s="26">
        <f ca="1">IF(TowerDistanceMatrix!AT43&lt;=ABS('Map and Results'!$G$66-'Map and Results'!$G61),MIN('Map and Results'!$H$66,'Map and Results'!$H61),IF(TowerDistanceMatrix!AT43&gt;=('Map and Results'!$G61+'Map and Results'!$G$66),0,'Map and Results'!$G$66^2*ACOS((TowerDistanceMatrix!AT43^2+'Map and Results'!$G$66^2-'Map and Results'!$G61^2)/(2*TowerDistanceMatrix!AT43*'Map and Results'!$G$66))+'Map and Results'!$G61^2*ACOS((TowerDistanceMatrix!AT43^2-'Map and Results'!$G$66^2+'Map and Results'!$G61^2)/(2*TowerDistanceMatrix!AT43*'Map and Results'!$G61))-0.5*SQRT((-TowerDistanceMatrix!AT43+'Map and Results'!$G$66+'Map and Results'!$G61)*(TowerDistanceMatrix!AT43+'Map and Results'!$G$66-'Map and Results'!$G61)*(TowerDistanceMatrix!AT43-'Map and Results'!$G$66+'Map and Results'!$G61)*(TowerDistanceMatrix!AT43+'Map and Results'!$G$66+'Map and Results'!$G61))))</f>
        <v>0</v>
      </c>
      <c r="AU44" s="26">
        <f ca="1">IF(TowerDistanceMatrix!AU43&lt;=ABS('Map and Results'!$G$67-'Map and Results'!$G61),MIN('Map and Results'!$H$67,'Map and Results'!$H61),IF(TowerDistanceMatrix!AU43&gt;=('Map and Results'!$G61+'Map and Results'!$G$67),0,'Map and Results'!$G$67^2*ACOS((TowerDistanceMatrix!AU43^2+'Map and Results'!$G$67^2-'Map and Results'!$G61^2)/(2*TowerDistanceMatrix!AU43*'Map and Results'!$G$67))+'Map and Results'!$G61^2*ACOS((TowerDistanceMatrix!AU43^2-'Map and Results'!$G$67^2+'Map and Results'!$G61^2)/(2*TowerDistanceMatrix!AU43*'Map and Results'!$G61))-0.5*SQRT((-TowerDistanceMatrix!AU43+'Map and Results'!$G$67+'Map and Results'!$G61)*(TowerDistanceMatrix!AU43+'Map and Results'!$G$67-'Map and Results'!$G61)*(TowerDistanceMatrix!AU43-'Map and Results'!$G$67+'Map and Results'!$G61)*(TowerDistanceMatrix!AU43+'Map and Results'!$G$67+'Map and Results'!$G61))))</f>
        <v>0</v>
      </c>
      <c r="AV44" s="26">
        <f ca="1">IF(TowerDistanceMatrix!AV43&lt;=ABS('Map and Results'!$G$68-'Map and Results'!$G61),MIN('Map and Results'!$H$68,'Map and Results'!$H61),IF(TowerDistanceMatrix!AV43&gt;=('Map and Results'!$G61+'Map and Results'!$G$68),0,'Map and Results'!$G$68^2*ACOS((TowerDistanceMatrix!AV43^2+'Map and Results'!$G$68^2-'Map and Results'!$G61^2)/(2*TowerDistanceMatrix!AV43*'Map and Results'!$G$68))+'Map and Results'!$G61^2*ACOS((TowerDistanceMatrix!AV43^2-'Map and Results'!$G$68^2+'Map and Results'!$G61^2)/(2*TowerDistanceMatrix!AV43*'Map and Results'!$G61))-0.5*SQRT((-TowerDistanceMatrix!AV43+'Map and Results'!$G$68+'Map and Results'!$G61)*(TowerDistanceMatrix!AV43+'Map and Results'!$G$68-'Map and Results'!$G61)*(TowerDistanceMatrix!AV43-'Map and Results'!$G$68+'Map and Results'!$G61)*(TowerDistanceMatrix!AV43+'Map and Results'!$G$68+'Map and Results'!$G61))))</f>
        <v>0</v>
      </c>
      <c r="AW44" s="26">
        <f ca="1">IF(TowerDistanceMatrix!AW43&lt;=ABS('Map and Results'!$G$69-'Map and Results'!$G61),MIN('Map and Results'!$H$69,'Map and Results'!$H61),IF(TowerDistanceMatrix!AW43&gt;=('Map and Results'!$G61+'Map and Results'!$G$69),0,'Map and Results'!$G$69^2*ACOS((TowerDistanceMatrix!AW43^2+'Map and Results'!$G$69^2-'Map and Results'!$G61^2)/(2*TowerDistanceMatrix!AW43*'Map and Results'!$G$69))+'Map and Results'!$G61^2*ACOS((TowerDistanceMatrix!AW43^2-'Map and Results'!$G$69^2+'Map and Results'!$G61^2)/(2*TowerDistanceMatrix!AW43*'Map and Results'!$G61))-0.5*SQRT((-TowerDistanceMatrix!AW43+'Map and Results'!$G$69+'Map and Results'!$G61)*(TowerDistanceMatrix!AW43+'Map and Results'!$G$69-'Map and Results'!$G61)*(TowerDistanceMatrix!AW43-'Map and Results'!$G$69+'Map and Results'!$G61)*(TowerDistanceMatrix!AW43+'Map and Results'!$G$69+'Map and Results'!$G61))))</f>
        <v>0</v>
      </c>
      <c r="AX44" s="26">
        <f ca="1">IF(TowerDistanceMatrix!AX43&lt;=ABS('Map and Results'!$G$70-'Map and Results'!$G61),MIN('Map and Results'!$H$70,'Map and Results'!$H61),IF(TowerDistanceMatrix!AX43&gt;=('Map and Results'!$G61+'Map and Results'!$G$70),0,'Map and Results'!$G$70^2*ACOS((TowerDistanceMatrix!AX43^2+'Map and Results'!$G$70^2-'Map and Results'!$G61^2)/(2*TowerDistanceMatrix!AX43*'Map and Results'!$G$70))+'Map and Results'!$G61^2*ACOS((TowerDistanceMatrix!AX43^2-'Map and Results'!$G$70^2+'Map and Results'!$G61^2)/(2*TowerDistanceMatrix!AX43*'Map and Results'!$G61))-0.5*SQRT((-TowerDistanceMatrix!AX43+'Map and Results'!$G$70+'Map and Results'!$G61)*(TowerDistanceMatrix!AX43+'Map and Results'!$G$70-'Map and Results'!$G61)*(TowerDistanceMatrix!AX43-'Map and Results'!$G$70+'Map and Results'!$G61)*(TowerDistanceMatrix!AX43+'Map and Results'!$G$70+'Map and Results'!$G61))))</f>
        <v>0</v>
      </c>
      <c r="AY44" s="26">
        <f ca="1">IF(TowerDistanceMatrix!AY43&lt;=ABS('Map and Results'!$G$71-'Map and Results'!$G61),MIN('Map and Results'!$H$71,'Map and Results'!$H61),IF(TowerDistanceMatrix!AY43&gt;=('Map and Results'!$G61+'Map and Results'!$G$71),0,'Map and Results'!$G$71^2*ACOS((TowerDistanceMatrix!AY43^2+'Map and Results'!$G$71^2-'Map and Results'!$G61^2)/(2*TowerDistanceMatrix!AY43*'Map and Results'!$G$71))+'Map and Results'!$G61^2*ACOS((TowerDistanceMatrix!AY43^2-'Map and Results'!$G$71^2+'Map and Results'!$G61^2)/(2*TowerDistanceMatrix!AY43*'Map and Results'!$G61))-0.5*SQRT((-TowerDistanceMatrix!AY43+'Map and Results'!$G$71+'Map and Results'!$G61)*(TowerDistanceMatrix!AY43+'Map and Results'!$G$71-'Map and Results'!$G61)*(TowerDistanceMatrix!AY43-'Map and Results'!$G$71+'Map and Results'!$G61)*(TowerDistanceMatrix!AY43+'Map and Results'!$G$71+'Map and Results'!$G61))))</f>
        <v>0</v>
      </c>
      <c r="AZ44" s="26">
        <f ca="1">IF(TowerDistanceMatrix!AZ43&lt;=ABS('Map and Results'!$G$72-'Map and Results'!$G61),MIN('Map and Results'!$H$72,'Map and Results'!$H61),IF(TowerDistanceMatrix!AZ43&gt;=('Map and Results'!$G61+'Map and Results'!$G$72),0,'Map and Results'!$G$72^2*ACOS((TowerDistanceMatrix!AZ43^2+'Map and Results'!$G$72^2-'Map and Results'!$G61^2)/(2*TowerDistanceMatrix!AZ43*'Map and Results'!$G$72))+'Map and Results'!$G61^2*ACOS((TowerDistanceMatrix!AZ43^2-'Map and Results'!$G$72^2+'Map and Results'!$G61^2)/(2*TowerDistanceMatrix!AZ43*'Map and Results'!$G61))-0.5*SQRT((-TowerDistanceMatrix!AZ43+'Map and Results'!$G$72+'Map and Results'!$G61)*(TowerDistanceMatrix!AZ43+'Map and Results'!$G$72-'Map and Results'!$G61)*(TowerDistanceMatrix!AZ43-'Map and Results'!$G$72+'Map and Results'!$G61)*(TowerDistanceMatrix!AZ43+'Map and Results'!$G$72+'Map and Results'!$G61))))</f>
        <v>0</v>
      </c>
      <c r="BA44" s="26"/>
      <c r="BB44" s="26"/>
      <c r="BC44">
        <f ca="1">IF('Map and Results'!B61=0,0,SUM(C44:AZ44))-BE44</f>
        <v>0</v>
      </c>
      <c r="BD44">
        <v>39</v>
      </c>
      <c r="BE44">
        <f t="shared" ca="1" si="3"/>
        <v>0</v>
      </c>
      <c r="BG44">
        <f t="shared" ca="1" si="1"/>
        <v>0</v>
      </c>
      <c r="BH44">
        <f t="shared" ca="1" si="2"/>
        <v>0</v>
      </c>
      <c r="BJ44">
        <f ca="1">IF('Map and Results'!B61=0,0,IF((SUM(C44:AZ44)-BE44)&gt;BH44,$BJ$3,0))</f>
        <v>0</v>
      </c>
    </row>
    <row r="45" spans="2:62" ht="15">
      <c r="B45" s="7">
        <v>40</v>
      </c>
      <c r="C45" s="4">
        <f ca="1">IF(TowerDistanceMatrix!C44&lt;=ABS('Map and Results'!$G$23-'Map and Results'!G62),MIN('Map and Results'!H62,'Map and Results'!H60),IF(TowerDistanceMatrix!C44&gt;=('Map and Results'!$G$23+'Map and Results'!G62),0,'Map and Results'!$G$23^2*ACOS((TowerDistanceMatrix!C44^2+'Map and Results'!$G$23^2-'Map and Results'!G62^2)/(2*TowerDistanceMatrix!C44*'Map and Results'!$G$23))+'Map and Results'!G62^2*ACOS((TowerDistanceMatrix!C44^2-'Map and Results'!$G$23^2+'Map and Results'!G62^2)/(2*TowerDistanceMatrix!C44*'Map and Results'!G62))-0.5*SQRT((-TowerDistanceMatrix!C44+'Map and Results'!$G$23+'Map and Results'!G62)*(TowerDistanceMatrix!C44+'Map and Results'!$G$23-'Map and Results'!G62)*(TowerDistanceMatrix!C44-'Map and Results'!$G$23+'Map and Results'!G62)*(TowerDistanceMatrix!C44+'Map and Results'!$G$23+'Map and Results'!G62))))</f>
        <v>0</v>
      </c>
      <c r="D45">
        <f ca="1">IF(TowerDistanceMatrix!D44&lt;=ABS('Map and Results'!$G$24-'Map and Results'!G62),MIN('Map and Results'!$H$24,'Map and Results'!H62),IF(TowerDistanceMatrix!D44&gt;=('Map and Results'!G62+'Map and Results'!$G$24),0,'Map and Results'!$G$24^2*ACOS((TowerDistanceMatrix!D44^2+'Map and Results'!$G$24^2-'Map and Results'!G62^2)/(2*TowerDistanceMatrix!D44*'Map and Results'!$G$24))+'Map and Results'!G62^2*ACOS((TowerDistanceMatrix!D44^2-'Map and Results'!$G$24^2+'Map and Results'!G62^2)/(2*TowerDistanceMatrix!D44*'Map and Results'!G62))-0.5*SQRT((-TowerDistanceMatrix!D44+'Map and Results'!$G$24+'Map and Results'!G62)*(TowerDistanceMatrix!D44+'Map and Results'!$G$24-'Map and Results'!G62)*(TowerDistanceMatrix!D44-'Map and Results'!$G$24+'Map and Results'!G62)*(TowerDistanceMatrix!D44+'Map and Results'!$G$24+'Map and Results'!G62))))</f>
        <v>0</v>
      </c>
      <c r="E45">
        <f ca="1">IF(TowerDistanceMatrix!E44&lt;=ABS('Map and Results'!$G$25-'Map and Results'!G62),MIN('Map and Results'!$H$25,'Map and Results'!H62),IF(TowerDistanceMatrix!E44&gt;=('Map and Results'!G62+'Map and Results'!$G$25),0,'Map and Results'!$G$25^2*ACOS((TowerDistanceMatrix!E44^2+'Map and Results'!$G$25^2-'Map and Results'!G62^2)/(2*TowerDistanceMatrix!E44*'Map and Results'!$G$25))+'Map and Results'!G62^2*ACOS((TowerDistanceMatrix!E44^2-'Map and Results'!$G$25^2+'Map and Results'!G62^2)/(2*TowerDistanceMatrix!E44*'Map and Results'!G62))-0.5*SQRT((-TowerDistanceMatrix!E44+'Map and Results'!$G$25+'Map and Results'!G62)*(TowerDistanceMatrix!E44+'Map and Results'!$G$25-'Map and Results'!G62)*(TowerDistanceMatrix!E44-'Map and Results'!$G$25+'Map and Results'!G62)*(TowerDistanceMatrix!E44+'Map and Results'!$G$25+'Map and Results'!G62))))</f>
        <v>0</v>
      </c>
      <c r="F45">
        <f ca="1">IF(TowerDistanceMatrix!F44&lt;=ABS('Map and Results'!$G$26-'Map and Results'!$G62),MIN('Map and Results'!$H$26,'Map and Results'!$H62),IF(TowerDistanceMatrix!F44&gt;=('Map and Results'!$G62+'Map and Results'!$G$26),0,'Map and Results'!$G$26^2*ACOS((TowerDistanceMatrix!F44^2+'Map and Results'!$G$26^2-'Map and Results'!$G62^2)/(2*TowerDistanceMatrix!F44*'Map and Results'!$G$26))+'Map and Results'!$G62^2*ACOS((TowerDistanceMatrix!F44^2-'Map and Results'!$G$26^2+'Map and Results'!$G62^2)/(2*TowerDistanceMatrix!F44*'Map and Results'!$G62))-0.5*SQRT((-TowerDistanceMatrix!F44+'Map and Results'!$G$26+'Map and Results'!$G62)*(TowerDistanceMatrix!F44+'Map and Results'!$G$26-'Map and Results'!$G62)*(TowerDistanceMatrix!F44-'Map and Results'!$G$26+'Map and Results'!$G62)*(TowerDistanceMatrix!F44+'Map and Results'!$G$26+'Map and Results'!$G62))))</f>
        <v>0</v>
      </c>
      <c r="G45" s="26">
        <f ca="1">IF(TowerDistanceMatrix!G44&lt;=ABS('Map and Results'!$G$27-'Map and Results'!$G62),MIN('Map and Results'!$H$27,'Map and Results'!$H62),IF(TowerDistanceMatrix!G44&gt;=('Map and Results'!$G62+'Map and Results'!$G$27),0,'Map and Results'!$G$27^2*ACOS((TowerDistanceMatrix!G44^2+'Map and Results'!$G$27^2-'Map and Results'!$G62^2)/(2*TowerDistanceMatrix!G44*'Map and Results'!$G$27))+'Map and Results'!$G62^2*ACOS((TowerDistanceMatrix!G44^2-'Map and Results'!$G$27^2+'Map and Results'!$G62^2)/(2*TowerDistanceMatrix!G44*'Map and Results'!$G62))-0.5*SQRT((-TowerDistanceMatrix!G44+'Map and Results'!$G$27+'Map and Results'!$G62)*(TowerDistanceMatrix!G44+'Map and Results'!$G$27-'Map and Results'!$G62)*(TowerDistanceMatrix!G44-'Map and Results'!$G$27+'Map and Results'!$G62)*(TowerDistanceMatrix!G44+'Map and Results'!$G$27+'Map and Results'!$G62))))</f>
        <v>0</v>
      </c>
      <c r="H45" s="26">
        <f ca="1">IF(TowerDistanceMatrix!H44&lt;=ABS('Map and Results'!$G$28-'Map and Results'!$G62),MIN('Map and Results'!$H$28,'Map and Results'!$H62),IF(TowerDistanceMatrix!H44&gt;=('Map and Results'!$G62+'Map and Results'!$G$28),0,'Map and Results'!$G$28^2*ACOS((TowerDistanceMatrix!H44^2+'Map and Results'!$G$28^2-'Map and Results'!$G62^2)/(2*TowerDistanceMatrix!H44*'Map and Results'!$G$28))+'Map and Results'!$G62^2*ACOS((TowerDistanceMatrix!H44^2-'Map and Results'!$G$28^2+'Map and Results'!$G62^2)/(2*TowerDistanceMatrix!H44*'Map and Results'!$G62))-0.5*SQRT((-TowerDistanceMatrix!H44+'Map and Results'!$G$28+'Map and Results'!$G62)*(TowerDistanceMatrix!H44+'Map and Results'!$G$28-'Map and Results'!$G62)*(TowerDistanceMatrix!H44-'Map and Results'!$G$28+'Map and Results'!$G62)*(TowerDistanceMatrix!H44+'Map and Results'!$G$28+'Map and Results'!$G62))))</f>
        <v>0</v>
      </c>
      <c r="I45">
        <f ca="1">IF(TowerDistanceMatrix!I44&lt;=ABS('Map and Results'!$G$29-'Map and Results'!$G62),MIN('Map and Results'!$H$29,'Map and Results'!$H62),IF(TowerDistanceMatrix!I44&gt;=('Map and Results'!$G62+'Map and Results'!$G$29),0,'Map and Results'!$G$29^2*ACOS((TowerDistanceMatrix!I44^2+'Map and Results'!$G$29^2-'Map and Results'!$G62^2)/(2*TowerDistanceMatrix!I44*'Map and Results'!$G$29))+'Map and Results'!$G62^2*ACOS((TowerDistanceMatrix!I44^2-'Map and Results'!$G$29^2+'Map and Results'!$G62^2)/(2*TowerDistanceMatrix!I44*'Map and Results'!$G62))-0.5*SQRT((-TowerDistanceMatrix!I44+'Map and Results'!$G$29+'Map and Results'!$G62)*(TowerDistanceMatrix!I44+'Map and Results'!$G$29-'Map and Results'!$G62)*(TowerDistanceMatrix!I44-'Map and Results'!$G$29+'Map and Results'!$G62)*(TowerDistanceMatrix!I44+'Map and Results'!$G$29+'Map and Results'!$G62))))</f>
        <v>0</v>
      </c>
      <c r="J45">
        <f ca="1">IF(TowerDistanceMatrix!J44&lt;=ABS('Map and Results'!$G$30-'Map and Results'!$G62),MIN('Map and Results'!$H$30,'Map and Results'!$H62),IF(TowerDistanceMatrix!J44&gt;=('Map and Results'!$G62+'Map and Results'!$G$30),0,'Map and Results'!$G$30^2*ACOS((TowerDistanceMatrix!J44^2+'Map and Results'!$G$30^2-'Map and Results'!$G62^2)/(2*TowerDistanceMatrix!J44*'Map and Results'!$G$30))+'Map and Results'!$G62^2*ACOS((TowerDistanceMatrix!J44^2-'Map and Results'!$G$30^2+'Map and Results'!$G62^2)/(2*TowerDistanceMatrix!J44*'Map and Results'!$G62))-0.5*SQRT((-TowerDistanceMatrix!J44+'Map and Results'!$G$30+'Map and Results'!$G62)*(TowerDistanceMatrix!J44+'Map and Results'!$G$30-'Map and Results'!$G62)*(TowerDistanceMatrix!J44-'Map and Results'!$G$30+'Map and Results'!$G62)*(TowerDistanceMatrix!J44+'Map and Results'!$G$30+'Map and Results'!$G62))))</f>
        <v>0</v>
      </c>
      <c r="K45" s="26">
        <f ca="1">IF(TowerDistanceMatrix!K44&lt;=ABS('Map and Results'!$G$31-'Map and Results'!$G62),MIN('Map and Results'!$H$31,'Map and Results'!$H62),IF(TowerDistanceMatrix!K44&gt;=('Map and Results'!$G62+'Map and Results'!$G$31),0,'Map and Results'!$G$31^2*ACOS((TowerDistanceMatrix!K44^2+'Map and Results'!$G$31^2-'Map and Results'!$G62^2)/(2*TowerDistanceMatrix!K44*'Map and Results'!$G$31))+'Map and Results'!$G62^2*ACOS((TowerDistanceMatrix!K44^2-'Map and Results'!$G$31^2+'Map and Results'!$G62^2)/(2*TowerDistanceMatrix!K44*'Map and Results'!$G62))-0.5*SQRT((-TowerDistanceMatrix!K44+'Map and Results'!$G$31+'Map and Results'!$G62)*(TowerDistanceMatrix!K44+'Map and Results'!$G$31-'Map and Results'!$G62)*(TowerDistanceMatrix!K44-'Map and Results'!$G$31+'Map and Results'!$G62)*(TowerDistanceMatrix!K44+'Map and Results'!$G$31+'Map and Results'!$G62))))</f>
        <v>0</v>
      </c>
      <c r="L45" s="26">
        <f ca="1">IF(TowerDistanceMatrix!L44&lt;=ABS('Map and Results'!$G$32-'Map and Results'!$G62),MIN('Map and Results'!$H$32,'Map and Results'!$H62),IF(TowerDistanceMatrix!L44&gt;=('Map and Results'!$G62+'Map and Results'!$G$32),0,'Map and Results'!$G$32^2*ACOS((TowerDistanceMatrix!L44^2+'Map and Results'!$G$32^2-'Map and Results'!$G62^2)/(2*TowerDistanceMatrix!L44*'Map and Results'!$G$32))+'Map and Results'!$G62^2*ACOS((TowerDistanceMatrix!L44^2-'Map and Results'!$G$32^2+'Map and Results'!$G62^2)/(2*TowerDistanceMatrix!L44*'Map and Results'!$G62))-0.5*SQRT((-TowerDistanceMatrix!L44+'Map and Results'!$G$32+'Map and Results'!$G62)*(TowerDistanceMatrix!L44+'Map and Results'!$G$32-'Map and Results'!$G62)*(TowerDistanceMatrix!L44-'Map and Results'!$G$32+'Map and Results'!$G62)*(TowerDistanceMatrix!L44+'Map and Results'!$G$32+'Map and Results'!$G62))))</f>
        <v>0</v>
      </c>
      <c r="M45" s="26">
        <f ca="1">IF(TowerDistanceMatrix!M44&lt;=ABS('Map and Results'!$G$33-'Map and Results'!$G62),MIN('Map and Results'!$H$33,'Map and Results'!$H62),IF(TowerDistanceMatrix!M44&gt;=('Map and Results'!$G62+'Map and Results'!$G$33),0,'Map and Results'!$G$33^2*ACOS((TowerDistanceMatrix!M44^2+'Map and Results'!$G$33^2-'Map and Results'!$G62^2)/(2*TowerDistanceMatrix!M44*'Map and Results'!$G$33))+'Map and Results'!$G62^2*ACOS((TowerDistanceMatrix!M44^2-'Map and Results'!$G$33^2+'Map and Results'!$G62^2)/(2*TowerDistanceMatrix!M44*'Map and Results'!$G62))-0.5*SQRT((-TowerDistanceMatrix!M44+'Map and Results'!$G$33+'Map and Results'!$G62)*(TowerDistanceMatrix!M44+'Map and Results'!$G$33-'Map and Results'!$G62)*(TowerDistanceMatrix!M44-'Map and Results'!$G$33+'Map and Results'!$G62)*(TowerDistanceMatrix!M44+'Map and Results'!$G$33+'Map and Results'!$G62))))</f>
        <v>0</v>
      </c>
      <c r="N45" s="26">
        <f ca="1">IF(TowerDistanceMatrix!N44&lt;=ABS('Map and Results'!$G$34-'Map and Results'!$G62),MIN('Map and Results'!$H$34,'Map and Results'!$H62),IF(TowerDistanceMatrix!N44&gt;=('Map and Results'!$G62+'Map and Results'!$G$34),0,'Map and Results'!$G$34^2*ACOS((TowerDistanceMatrix!N44^2+'Map and Results'!$G$34^2-'Map and Results'!$G62^2)/(2*TowerDistanceMatrix!N44*'Map and Results'!$G$34))+'Map and Results'!$G62^2*ACOS((TowerDistanceMatrix!N44^2-'Map and Results'!$G$34^2+'Map and Results'!$G62^2)/(2*TowerDistanceMatrix!N44*'Map and Results'!$G62))-0.5*SQRT((-TowerDistanceMatrix!N44+'Map and Results'!$G$34+'Map and Results'!$G62)*(TowerDistanceMatrix!N44+'Map and Results'!$G$34-'Map and Results'!$G62)*(TowerDistanceMatrix!N44-'Map and Results'!$G$34+'Map and Results'!$G62)*(TowerDistanceMatrix!N44+'Map and Results'!$G$34+'Map and Results'!$G62))))</f>
        <v>0</v>
      </c>
      <c r="O45" s="26">
        <f ca="1">IF(TowerDistanceMatrix!O44&lt;=ABS('Map and Results'!$G$35-'Map and Results'!$G62),MIN('Map and Results'!$H$35,'Map and Results'!$H62),IF(TowerDistanceMatrix!O44&gt;=('Map and Results'!$G62+'Map and Results'!$G$35),0,'Map and Results'!$G$35^2*ACOS((TowerDistanceMatrix!O44^2+'Map and Results'!$G$35^2-'Map and Results'!$G62^2)/(2*TowerDistanceMatrix!O44*'Map and Results'!$G$35))+'Map and Results'!$G62^2*ACOS((TowerDistanceMatrix!O44^2-'Map and Results'!$G$35^2+'Map and Results'!$G62^2)/(2*TowerDistanceMatrix!O44*'Map and Results'!$G62))-0.5*SQRT((-TowerDistanceMatrix!O44+'Map and Results'!$G$35+'Map and Results'!$G62)*(TowerDistanceMatrix!O44+'Map and Results'!$G$35-'Map and Results'!$G62)*(TowerDistanceMatrix!O44-'Map and Results'!$G$35+'Map and Results'!$G62)*(TowerDistanceMatrix!O44+'Map and Results'!$G$35+'Map and Results'!$G62))))</f>
        <v>0</v>
      </c>
      <c r="P45" s="26">
        <f ca="1">IF(TowerDistanceMatrix!P44&lt;=ABS('Map and Results'!$G$36-'Map and Results'!$G62),MIN('Map and Results'!$H$36,'Map and Results'!$H62),IF(TowerDistanceMatrix!P44&gt;=('Map and Results'!$G62+'Map and Results'!$G$36),0,'Map and Results'!$G$36^2*ACOS((TowerDistanceMatrix!P44^2+'Map and Results'!$G$36^2-'Map and Results'!$G62^2)/(2*TowerDistanceMatrix!P44*'Map and Results'!$G$36))+'Map and Results'!$G62^2*ACOS((TowerDistanceMatrix!P44^2-'Map and Results'!$G$36^2+'Map and Results'!$G62^2)/(2*TowerDistanceMatrix!P44*'Map and Results'!$G62))-0.5*SQRT((-TowerDistanceMatrix!P44+'Map and Results'!$G$36+'Map and Results'!$G62)*(TowerDistanceMatrix!P44+'Map and Results'!$G$36-'Map and Results'!$G62)*(TowerDistanceMatrix!P44-'Map and Results'!$G$36+'Map and Results'!$G62)*(TowerDistanceMatrix!P44+'Map and Results'!$G$36+'Map and Results'!$G62))))</f>
        <v>0</v>
      </c>
      <c r="Q45" s="26">
        <f ca="1">IF(TowerDistanceMatrix!Q44&lt;=ABS('Map and Results'!$G$37-'Map and Results'!$G62),MIN('Map and Results'!$H$37,'Map and Results'!$H62),IF(TowerDistanceMatrix!Q44&gt;=('Map and Results'!$G62+'Map and Results'!$G$37),0,'Map and Results'!$G$37^2*ACOS((TowerDistanceMatrix!Q44^2+'Map and Results'!$G$37^2-'Map and Results'!$G62^2)/(2*TowerDistanceMatrix!Q44*'Map and Results'!$G$37))+'Map and Results'!$G62^2*ACOS((TowerDistanceMatrix!Q44^2-'Map and Results'!$G$37^2+'Map and Results'!$G62^2)/(2*TowerDistanceMatrix!Q44*'Map and Results'!$G62))-0.5*SQRT((-TowerDistanceMatrix!Q44+'Map and Results'!$G$37+'Map and Results'!$G62)*(TowerDistanceMatrix!Q44+'Map and Results'!$G$37-'Map and Results'!$G62)*(TowerDistanceMatrix!Q44-'Map and Results'!$G$37+'Map and Results'!$G62)*(TowerDistanceMatrix!Q44+'Map and Results'!$G$37+'Map and Results'!$G62))))</f>
        <v>0</v>
      </c>
      <c r="R45" s="26">
        <f ca="1">IF(TowerDistanceMatrix!R44&lt;=ABS('Map and Results'!$G$38-'Map and Results'!$G62),MIN('Map and Results'!$H$38,'Map and Results'!$H62),IF(TowerDistanceMatrix!R44&gt;=('Map and Results'!$G62+'Map and Results'!$G$38),0,'Map and Results'!$G$38^2*ACOS((TowerDistanceMatrix!R44^2+'Map and Results'!$G$38^2-'Map and Results'!$G62^2)/(2*TowerDistanceMatrix!R44*'Map and Results'!$G$38))+'Map and Results'!$G62^2*ACOS((TowerDistanceMatrix!R44^2-'Map and Results'!$G$38^2+'Map and Results'!$G62^2)/(2*TowerDistanceMatrix!R44*'Map and Results'!$G62))-0.5*SQRT((-TowerDistanceMatrix!R44+'Map and Results'!$G$38+'Map and Results'!$G62)*(TowerDistanceMatrix!R44+'Map and Results'!$G$38-'Map and Results'!$G62)*(TowerDistanceMatrix!R44-'Map and Results'!$G$38+'Map and Results'!$G62)*(TowerDistanceMatrix!R44+'Map and Results'!$G$38+'Map and Results'!$G62))))</f>
        <v>0</v>
      </c>
      <c r="S45" s="26">
        <f ca="1">IF(TowerDistanceMatrix!S44&lt;=ABS('Map and Results'!$G$39-'Map and Results'!$G62),MIN('Map and Results'!$H$39,'Map and Results'!$H62),IF(TowerDistanceMatrix!S44&gt;=('Map and Results'!$G62+'Map and Results'!$G$39),0,'Map and Results'!$G$39^2*ACOS((TowerDistanceMatrix!S44^2+'Map and Results'!$G$39^2-'Map and Results'!$G62^2)/(2*TowerDistanceMatrix!S44*'Map and Results'!$G$39))+'Map and Results'!$G62^2*ACOS((TowerDistanceMatrix!S44^2-'Map and Results'!$G$39^2+'Map and Results'!$G62^2)/(2*TowerDistanceMatrix!S44*'Map and Results'!$G62))-0.5*SQRT((-TowerDistanceMatrix!S44+'Map and Results'!$G$39+'Map and Results'!$G62)*(TowerDistanceMatrix!S44+'Map and Results'!$G$39-'Map and Results'!$G62)*(TowerDistanceMatrix!S44-'Map and Results'!$G$39+'Map and Results'!$G62)*(TowerDistanceMatrix!S44+'Map and Results'!$G$39+'Map and Results'!$G62))))</f>
        <v>0</v>
      </c>
      <c r="T45" s="26">
        <f ca="1">IF(TowerDistanceMatrix!T44&lt;=ABS('Map and Results'!$G$40-'Map and Results'!$G62),MIN('Map and Results'!$H$40,'Map and Results'!$H62),IF(TowerDistanceMatrix!T44&gt;=('Map and Results'!$G62+'Map and Results'!$G$40),0,'Map and Results'!$G$40^2*ACOS((TowerDistanceMatrix!T44^2+'Map and Results'!$G$40^2-'Map and Results'!$G62^2)/(2*TowerDistanceMatrix!T44*'Map and Results'!$G$40))+'Map and Results'!$G62^2*ACOS((TowerDistanceMatrix!T44^2-'Map and Results'!$G$40^2+'Map and Results'!$G62^2)/(2*TowerDistanceMatrix!T44*'Map and Results'!$G62))-0.5*SQRT((-TowerDistanceMatrix!T44+'Map and Results'!$G$40+'Map and Results'!$G62)*(TowerDistanceMatrix!T44+'Map and Results'!$G$40-'Map and Results'!$G62)*(TowerDistanceMatrix!T44-'Map and Results'!$G$40+'Map and Results'!$G62)*(TowerDistanceMatrix!T44+'Map and Results'!$G$40+'Map and Results'!$G62))))</f>
        <v>0</v>
      </c>
      <c r="U45" s="26">
        <f ca="1">IF(TowerDistanceMatrix!U44&lt;=ABS('Map and Results'!$G$41-'Map and Results'!$G62),MIN('Map and Results'!$H$41,'Map and Results'!$H62),IF(TowerDistanceMatrix!U44&gt;=('Map and Results'!$G62+'Map and Results'!$G$41),0,'Map and Results'!$G$41^2*ACOS((TowerDistanceMatrix!U44^2+'Map and Results'!$G$41^2-'Map and Results'!$G62^2)/(2*TowerDistanceMatrix!U44*'Map and Results'!$G$41))+'Map and Results'!$G62^2*ACOS((TowerDistanceMatrix!U44^2-'Map and Results'!$G$41^2+'Map and Results'!$G62^2)/(2*TowerDistanceMatrix!U44*'Map and Results'!$G62))-0.5*SQRT((-TowerDistanceMatrix!U44+'Map and Results'!$G$41+'Map and Results'!$G62)*(TowerDistanceMatrix!U44+'Map and Results'!$G$41-'Map and Results'!$G62)*(TowerDistanceMatrix!U44-'Map and Results'!$G$41+'Map and Results'!$G62)*(TowerDistanceMatrix!U44+'Map and Results'!$G$41+'Map and Results'!$G62))))</f>
        <v>113.95249825471876</v>
      </c>
      <c r="V45" s="26">
        <f ca="1">IF(TowerDistanceMatrix!V44&lt;=ABS('Map and Results'!$G$42-'Map and Results'!$G62),MIN('Map and Results'!$H$42,'Map and Results'!$H62),IF(TowerDistanceMatrix!V44&gt;=('Map and Results'!$G62+'Map and Results'!$G$42),0,'Map and Results'!$G$42^2*ACOS((TowerDistanceMatrix!V44^2+'Map and Results'!$G$42^2-'Map and Results'!$G62^2)/(2*TowerDistanceMatrix!V44*'Map and Results'!$G$42))+'Map and Results'!$G62^2*ACOS((TowerDistanceMatrix!V44^2-'Map and Results'!$G$42^2+'Map and Results'!$G62^2)/(2*TowerDistanceMatrix!V44*'Map and Results'!$G62))-0.5*SQRT((-TowerDistanceMatrix!V44+'Map and Results'!$G$42+'Map and Results'!$G62)*(TowerDistanceMatrix!V44+'Map and Results'!$G$42-'Map and Results'!$G62)*(TowerDistanceMatrix!V44-'Map and Results'!$G$42+'Map and Results'!$G62)*(TowerDistanceMatrix!V44+'Map and Results'!$G$42+'Map and Results'!$G62))))</f>
        <v>0</v>
      </c>
      <c r="W45" s="26">
        <f ca="1">IF(TowerDistanceMatrix!W44&lt;=ABS('Map and Results'!$G$43-'Map and Results'!$G62),MIN('Map and Results'!$H$43,'Map and Results'!$H62),IF(TowerDistanceMatrix!W44&gt;=('Map and Results'!$G62+'Map and Results'!$G$43),0,'Map and Results'!$G$43^2*ACOS((TowerDistanceMatrix!W44^2+'Map and Results'!$G$43^2-'Map and Results'!$G62^2)/(2*TowerDistanceMatrix!W44*'Map and Results'!$G$43))+'Map and Results'!$G62^2*ACOS((TowerDistanceMatrix!W44^2-'Map and Results'!$G$43^2+'Map and Results'!$G62^2)/(2*TowerDistanceMatrix!W44*'Map and Results'!$G62))-0.5*SQRT((-TowerDistanceMatrix!W44+'Map and Results'!$G$43+'Map and Results'!$G62)*(TowerDistanceMatrix!W44+'Map and Results'!$G$43-'Map and Results'!$G62)*(TowerDistanceMatrix!W44-'Map and Results'!$G$43+'Map and Results'!$G62)*(TowerDistanceMatrix!W44+'Map and Results'!$G$43+'Map and Results'!$G62))))</f>
        <v>315.99823618879327</v>
      </c>
      <c r="X45" s="26">
        <f ca="1">IF(TowerDistanceMatrix!X44&lt;=ABS('Map and Results'!$G$44-'Map and Results'!$G62),MIN('Map and Results'!$H$44,'Map and Results'!$H62),IF(TowerDistanceMatrix!X44&gt;=('Map and Results'!$G62+'Map and Results'!$G$44),0,'Map and Results'!$G$44^2*ACOS((TowerDistanceMatrix!X44^2+'Map and Results'!$G$44^2-'Map and Results'!$G62^2)/(2*TowerDistanceMatrix!X44*'Map and Results'!$G$44))+'Map and Results'!$G62^2*ACOS((TowerDistanceMatrix!X44^2-'Map and Results'!$G$44^2+'Map and Results'!$G62^2)/(2*TowerDistanceMatrix!X44*'Map and Results'!$G62))-0.5*SQRT((-TowerDistanceMatrix!X44+'Map and Results'!$G$44+'Map and Results'!$G62)*(TowerDistanceMatrix!X44+'Map and Results'!$G$44-'Map and Results'!$G62)*(TowerDistanceMatrix!X44-'Map and Results'!$G$44+'Map and Results'!$G62)*(TowerDistanceMatrix!X44+'Map and Results'!$G$44+'Map and Results'!$G62))))</f>
        <v>0</v>
      </c>
      <c r="Y45" s="26">
        <f ca="1">IF(TowerDistanceMatrix!Y44&lt;=ABS('Map and Results'!$G$45-'Map and Results'!$G62),MIN('Map and Results'!$H$45,'Map and Results'!$H62),IF(TowerDistanceMatrix!Y44&gt;=('Map and Results'!$G62+'Map and Results'!$G$45),0,'Map and Results'!$G$45^2*ACOS((TowerDistanceMatrix!Y44^2+'Map and Results'!$G$45^2-'Map and Results'!$G62^2)/(2*TowerDistanceMatrix!Y44*'Map and Results'!$G$45))+'Map and Results'!$G62^2*ACOS((TowerDistanceMatrix!Y44^2-'Map and Results'!$G$45^2+'Map and Results'!$G62^2)/(2*TowerDistanceMatrix!Y44*'Map and Results'!$G62))-0.5*SQRT((-TowerDistanceMatrix!Y44+'Map and Results'!$G$45+'Map and Results'!$G62)*(TowerDistanceMatrix!Y44+'Map and Results'!$G$45-'Map and Results'!$G62)*(TowerDistanceMatrix!Y44-'Map and Results'!$G$45+'Map and Results'!$G62)*(TowerDistanceMatrix!Y44+'Map and Results'!$G$45+'Map and Results'!$G62))))</f>
        <v>0</v>
      </c>
      <c r="Z45" s="26">
        <f ca="1">IF(TowerDistanceMatrix!Z44&lt;=ABS('Map and Results'!$G$46-'Map and Results'!$G62),MIN('Map and Results'!$H$46,'Map and Results'!$H62),IF(TowerDistanceMatrix!Z44&gt;=('Map and Results'!$G62+'Map and Results'!$G$46),0,'Map and Results'!$G$46^2*ACOS((TowerDistanceMatrix!Z44^2+'Map and Results'!$G$46^2-'Map and Results'!$G62^2)/(2*TowerDistanceMatrix!Z44*'Map and Results'!$G$46))+'Map and Results'!$G62^2*ACOS((TowerDistanceMatrix!Z44^2-'Map and Results'!$G$46^2+'Map and Results'!$G62^2)/(2*TowerDistanceMatrix!Z44*'Map and Results'!$G62))-0.5*SQRT((-TowerDistanceMatrix!Z44+'Map and Results'!$G$46+'Map and Results'!$G62)*(TowerDistanceMatrix!Z44+'Map and Results'!$G$46-'Map and Results'!$G62)*(TowerDistanceMatrix!Z44-'Map and Results'!$G$46+'Map and Results'!$G62)*(TowerDistanceMatrix!Z44+'Map and Results'!$G$46+'Map and Results'!$G62))))</f>
        <v>0</v>
      </c>
      <c r="AA45" s="26">
        <f ca="1">IF(TowerDistanceMatrix!AA44&lt;=ABS('Map and Results'!$G$47-'Map and Results'!$G62),MIN('Map and Results'!$H$47,'Map and Results'!$H62),IF(TowerDistanceMatrix!AA44&gt;=('Map and Results'!$G62+'Map and Results'!$G$47),0,'Map and Results'!$G$47^2*ACOS((TowerDistanceMatrix!AA44^2+'Map and Results'!$G$47^2-'Map and Results'!$G62^2)/(2*TowerDistanceMatrix!AA44*'Map and Results'!$G$47))+'Map and Results'!$G62^2*ACOS((TowerDistanceMatrix!AA44^2-'Map and Results'!$G$47^2+'Map and Results'!$G62^2)/(2*TowerDistanceMatrix!AA44*'Map and Results'!$G62))-0.5*SQRT((-TowerDistanceMatrix!AA44+'Map and Results'!$G$47+'Map and Results'!$G62)*(TowerDistanceMatrix!AA44+'Map and Results'!$G$47-'Map and Results'!$G62)*(TowerDistanceMatrix!AA44-'Map and Results'!$G$47+'Map and Results'!$G62)*(TowerDistanceMatrix!AA44+'Map and Results'!$G$47+'Map and Results'!$G62))))</f>
        <v>0</v>
      </c>
      <c r="AB45" s="26">
        <f ca="1">IF(TowerDistanceMatrix!AB44&lt;=ABS('Map and Results'!$G$48-'Map and Results'!$G62),MIN('Map and Results'!$H$48,'Map and Results'!$H62),IF(TowerDistanceMatrix!AB44&gt;=('Map and Results'!$G62+'Map and Results'!$G$48),0,'Map and Results'!$G$48^2*ACOS((TowerDistanceMatrix!AB44^2+'Map and Results'!$G$48^2-'Map and Results'!$G62^2)/(2*TowerDistanceMatrix!AB44*'Map and Results'!$G$48))+'Map and Results'!$G62^2*ACOS((TowerDistanceMatrix!AB44^2-'Map and Results'!$G$48^2+'Map and Results'!$G62^2)/(2*TowerDistanceMatrix!AB44*'Map and Results'!$G62))-0.5*SQRT((-TowerDistanceMatrix!AB44+'Map and Results'!$G$48+'Map and Results'!$G62)*(TowerDistanceMatrix!AB44+'Map and Results'!$G$48-'Map and Results'!$G62)*(TowerDistanceMatrix!AB44-'Map and Results'!$G$48+'Map and Results'!$G62)*(TowerDistanceMatrix!AB44+'Map and Results'!$G$48+'Map and Results'!$G62))))</f>
        <v>0</v>
      </c>
      <c r="AC45" s="26">
        <f ca="1">IF(TowerDistanceMatrix!AC44&lt;=ABS('Map and Results'!$G$49-'Map and Results'!$G62),MIN('Map and Results'!$H$49,'Map and Results'!$H62),IF(TowerDistanceMatrix!AC44&gt;=('Map and Results'!$G62+'Map and Results'!$G$49),0,'Map and Results'!$G$49^2*ACOS((TowerDistanceMatrix!AC44^2+'Map and Results'!$G$49^2-'Map and Results'!$G62^2)/(2*TowerDistanceMatrix!AC44*'Map and Results'!$G$49))+'Map and Results'!$G62^2*ACOS((TowerDistanceMatrix!AC44^2-'Map and Results'!$G$49^2+'Map and Results'!$G62^2)/(2*TowerDistanceMatrix!AC44*'Map and Results'!$G62))-0.5*SQRT((-TowerDistanceMatrix!AC44+'Map and Results'!$G$49+'Map and Results'!$G62)*(TowerDistanceMatrix!AC44+'Map and Results'!$G$49-'Map and Results'!$G62)*(TowerDistanceMatrix!AC44-'Map and Results'!$G$49+'Map and Results'!$G62)*(TowerDistanceMatrix!AC44+'Map and Results'!$G$49+'Map and Results'!$G62))))</f>
        <v>0</v>
      </c>
      <c r="AD45" s="26">
        <f ca="1">IF(TowerDistanceMatrix!AD44&lt;=ABS('Map and Results'!$G$50-'Map and Results'!$G62),MIN('Map and Results'!$H$50,'Map and Results'!$H62),IF(TowerDistanceMatrix!AD44&gt;=('Map and Results'!$G62+'Map and Results'!$G$50),0,'Map and Results'!$G$50^2*ACOS((TowerDistanceMatrix!AD44^2+'Map and Results'!$G$50^2-'Map and Results'!$G62^2)/(2*TowerDistanceMatrix!AD44*'Map and Results'!$G$50))+'Map and Results'!$G62^2*ACOS((TowerDistanceMatrix!AD44^2-'Map and Results'!$G$50^2+'Map and Results'!$G62^2)/(2*TowerDistanceMatrix!AD44*'Map and Results'!$G62))-0.5*SQRT((-TowerDistanceMatrix!AD44+'Map and Results'!$G$50+'Map and Results'!$G62)*(TowerDistanceMatrix!AD44+'Map and Results'!$G$50-'Map and Results'!$G62)*(TowerDistanceMatrix!AD44-'Map and Results'!$G$50+'Map and Results'!$G62)*(TowerDistanceMatrix!AD44+'Map and Results'!$G$50+'Map and Results'!$G62))))</f>
        <v>0</v>
      </c>
      <c r="AE45" s="26">
        <f ca="1">IF(TowerDistanceMatrix!AE44&lt;=ABS('Map and Results'!$G$51-'Map and Results'!$G62),MIN('Map and Results'!$H$51,'Map and Results'!$H62),IF(TowerDistanceMatrix!AE44&gt;=('Map and Results'!$G62+'Map and Results'!$G$51),0,'Map and Results'!$G$51^2*ACOS((TowerDistanceMatrix!AE44^2+'Map and Results'!$G$51^2-'Map and Results'!$G62^2)/(2*TowerDistanceMatrix!AE44*'Map and Results'!$G$51))+'Map and Results'!$G62^2*ACOS((TowerDistanceMatrix!AE44^2-'Map and Results'!$G$51^2+'Map and Results'!$G62^2)/(2*TowerDistanceMatrix!AE44*'Map and Results'!$G62))-0.5*SQRT((-TowerDistanceMatrix!AE44+'Map and Results'!$G$51+'Map and Results'!$G62)*(TowerDistanceMatrix!AE44+'Map and Results'!$G$51-'Map and Results'!$G62)*(TowerDistanceMatrix!AE44-'Map and Results'!$G$51+'Map and Results'!$G62)*(TowerDistanceMatrix!AE44+'Map and Results'!$G$51+'Map and Results'!$G62))))</f>
        <v>0</v>
      </c>
      <c r="AF45" s="26">
        <f ca="1">IF(TowerDistanceMatrix!AF44&lt;=ABS('Map and Results'!$G$52-'Map and Results'!$G62),MIN('Map and Results'!$H$52,'Map and Results'!$H62),IF(TowerDistanceMatrix!AF44&gt;=('Map and Results'!$G62+'Map and Results'!$G$52),0,'Map and Results'!$G$52^2*ACOS((TowerDistanceMatrix!AF44^2+'Map and Results'!$G$52^2-'Map and Results'!$G62^2)/(2*TowerDistanceMatrix!AF44*'Map and Results'!$G$52))+'Map and Results'!$G62^2*ACOS((TowerDistanceMatrix!AF44^2-'Map and Results'!$G$52^2+'Map and Results'!$G62^2)/(2*TowerDistanceMatrix!AF44*'Map and Results'!$G62))-0.5*SQRT((-TowerDistanceMatrix!AF44+'Map and Results'!$G$52+'Map and Results'!$G62)*(TowerDistanceMatrix!AF44+'Map and Results'!$G$52-'Map and Results'!$G62)*(TowerDistanceMatrix!AF44-'Map and Results'!$G$52+'Map and Results'!$G62)*(TowerDistanceMatrix!AF44+'Map and Results'!$G$52+'Map and Results'!$G62))))</f>
        <v>0</v>
      </c>
      <c r="AG45" s="26">
        <f ca="1">IF(TowerDistanceMatrix!AG44&lt;=ABS('Map and Results'!$G$53-'Map and Results'!$G62),MIN('Map and Results'!$H$53,'Map and Results'!$H62),IF(TowerDistanceMatrix!AG44&gt;=('Map and Results'!$G62+'Map and Results'!$G$53),0,'Map and Results'!$G$53^2*ACOS((TowerDistanceMatrix!AG44^2+'Map and Results'!$G$53^2-'Map and Results'!$G62^2)/(2*TowerDistanceMatrix!AG44*'Map and Results'!$G$53))+'Map and Results'!$G62^2*ACOS((TowerDistanceMatrix!AG44^2-'Map and Results'!$G$53^2+'Map and Results'!$G62^2)/(2*TowerDistanceMatrix!AG44*'Map and Results'!$G62))-0.5*SQRT((-TowerDistanceMatrix!AG44+'Map and Results'!$G$53+'Map and Results'!$G62)*(TowerDistanceMatrix!AG44+'Map and Results'!$G$53-'Map and Results'!$G62)*(TowerDistanceMatrix!AG44-'Map and Results'!$G$53+'Map and Results'!$G62)*(TowerDistanceMatrix!AG44+'Map and Results'!$G$53+'Map and Results'!$G62))))</f>
        <v>0</v>
      </c>
      <c r="AH45" s="26">
        <f ca="1">IF(TowerDistanceMatrix!AH44&lt;=ABS('Map and Results'!$G$54-'Map and Results'!$G62),MIN('Map and Results'!$H$54,'Map and Results'!$H62),IF(TowerDistanceMatrix!AH44&gt;=('Map and Results'!$G62+'Map and Results'!$G$54),0,'Map and Results'!$G$54^2*ACOS((TowerDistanceMatrix!AH44^2+'Map and Results'!$G$54^2-'Map and Results'!$G62^2)/(2*TowerDistanceMatrix!AH44*'Map and Results'!$G$54))+'Map and Results'!$G62^2*ACOS((TowerDistanceMatrix!AH44^2-'Map and Results'!$G$54^2+'Map and Results'!$G62^2)/(2*TowerDistanceMatrix!AH44*'Map and Results'!$G62))-0.5*SQRT((-TowerDistanceMatrix!AH44+'Map and Results'!$G$54+'Map and Results'!$G62)*(TowerDistanceMatrix!AH44+'Map and Results'!$G$54-'Map and Results'!$G62)*(TowerDistanceMatrix!AH44-'Map and Results'!$G$54+'Map and Results'!$G62)*(TowerDistanceMatrix!AH44+'Map and Results'!$G$54+'Map and Results'!$G62))))</f>
        <v>0</v>
      </c>
      <c r="AI45" s="26">
        <f ca="1">IF(TowerDistanceMatrix!AI44&lt;=ABS('Map and Results'!$G$55-'Map and Results'!$G62),MIN('Map and Results'!$H$55,'Map and Results'!$H62),IF(TowerDistanceMatrix!AI44&gt;=('Map and Results'!$G62+'Map and Results'!$G$55),0,'Map and Results'!$G$55^2*ACOS((TowerDistanceMatrix!AI44^2+'Map and Results'!$G$55^2-'Map and Results'!$G62^2)/(2*TowerDistanceMatrix!AI44*'Map and Results'!$G$55))+'Map and Results'!$G62^2*ACOS((TowerDistanceMatrix!AI44^2-'Map and Results'!$G$55^2+'Map and Results'!$G62^2)/(2*TowerDistanceMatrix!AI44*'Map and Results'!$G62))-0.5*SQRT((-TowerDistanceMatrix!AI44+'Map and Results'!$G$55+'Map and Results'!$G62)*(TowerDistanceMatrix!AI44+'Map and Results'!$G$55-'Map and Results'!$G62)*(TowerDistanceMatrix!AI44-'Map and Results'!$G$55+'Map and Results'!$G62)*(TowerDistanceMatrix!AI44+'Map and Results'!$G$55+'Map and Results'!$G62))))</f>
        <v>0</v>
      </c>
      <c r="AJ45" s="26">
        <f ca="1">IF(TowerDistanceMatrix!AJ44&lt;=ABS('Map and Results'!$G$56-'Map and Results'!$G62),MIN('Map and Results'!$H$56,'Map and Results'!$H62),IF(TowerDistanceMatrix!AJ44&gt;=('Map and Results'!$G62+'Map and Results'!$G$56),0,'Map and Results'!$G$56^2*ACOS((TowerDistanceMatrix!AJ44^2+'Map and Results'!$G$56^2-'Map and Results'!$G62^2)/(2*TowerDistanceMatrix!AJ44*'Map and Results'!$G$56))+'Map and Results'!$G62^2*ACOS((TowerDistanceMatrix!AJ44^2-'Map and Results'!$G$56^2+'Map and Results'!$G62^2)/(2*TowerDistanceMatrix!AJ44*'Map and Results'!$G62))-0.5*SQRT((-TowerDistanceMatrix!AJ44+'Map and Results'!$G$56+'Map and Results'!$G62)*(TowerDistanceMatrix!AJ44+'Map and Results'!$G$56-'Map and Results'!$G62)*(TowerDistanceMatrix!AJ44-'Map and Results'!$G$56+'Map and Results'!$G62)*(TowerDistanceMatrix!AJ44+'Map and Results'!$G$56+'Map and Results'!$G62))))</f>
        <v>0</v>
      </c>
      <c r="AK45" s="26">
        <f ca="1">IF(TowerDistanceMatrix!AK44&lt;=ABS('Map and Results'!$G$57-'Map and Results'!$G62),MIN('Map and Results'!$H$57,'Map and Results'!$H62),IF(TowerDistanceMatrix!AK44&gt;=('Map and Results'!$G62+'Map and Results'!$G$57),0,'Map and Results'!$G$57^2*ACOS((TowerDistanceMatrix!AK44^2+'Map and Results'!$G$57^2-'Map and Results'!$G62^2)/(2*TowerDistanceMatrix!AK44*'Map and Results'!$G$57))+'Map and Results'!$G62^2*ACOS((TowerDistanceMatrix!AK44^2-'Map and Results'!$G$57^2+'Map and Results'!$G62^2)/(2*TowerDistanceMatrix!AK44*'Map and Results'!$G62))-0.5*SQRT((-TowerDistanceMatrix!AK44+'Map and Results'!$G$57+'Map and Results'!$G62)*(TowerDistanceMatrix!AK44+'Map and Results'!$G$57-'Map and Results'!$G62)*(TowerDistanceMatrix!AK44-'Map and Results'!$G$57+'Map and Results'!$G62)*(TowerDistanceMatrix!AK44+'Map and Results'!$G$57+'Map and Results'!$G62))))</f>
        <v>0</v>
      </c>
      <c r="AL45" s="26">
        <f ca="1">IF(TowerDistanceMatrix!AL44&lt;=ABS('Map and Results'!$G$58-'Map and Results'!$G62),MIN('Map and Results'!$H$58,'Map and Results'!$H62),IF(TowerDistanceMatrix!AL44&gt;=('Map and Results'!$G62+'Map and Results'!$G$58),0,'Map and Results'!$G$58^2*ACOS((TowerDistanceMatrix!AL44^2+'Map and Results'!$G$58^2-'Map and Results'!$G62^2)/(2*TowerDistanceMatrix!AL44*'Map and Results'!$G$58))+'Map and Results'!$G62^2*ACOS((TowerDistanceMatrix!AL44^2-'Map and Results'!$G$58^2+'Map and Results'!$G62^2)/(2*TowerDistanceMatrix!AL44*'Map and Results'!$G62))-0.5*SQRT((-TowerDistanceMatrix!AL44+'Map and Results'!$G$58+'Map and Results'!$G62)*(TowerDistanceMatrix!AL44+'Map and Results'!$G$58-'Map and Results'!$G62)*(TowerDistanceMatrix!AL44-'Map and Results'!$G$58+'Map and Results'!$G62)*(TowerDistanceMatrix!AL44+'Map and Results'!$G$58+'Map and Results'!$G62))))</f>
        <v>0</v>
      </c>
      <c r="AM45" s="26">
        <f ca="1">IF(TowerDistanceMatrix!AM44&lt;=ABS('Map and Results'!$G$59-'Map and Results'!$G62),MIN('Map and Results'!$H$59,'Map and Results'!$H62),IF(TowerDistanceMatrix!AM44&gt;=('Map and Results'!$G62+'Map and Results'!$G$59),0,'Map and Results'!$G$59^2*ACOS((TowerDistanceMatrix!AM44^2+'Map and Results'!$G$59^2-'Map and Results'!$G62^2)/(2*TowerDistanceMatrix!AM44*'Map and Results'!$G$59))+'Map and Results'!$G62^2*ACOS((TowerDistanceMatrix!AM44^2-'Map and Results'!$G$59^2+'Map and Results'!$G62^2)/(2*TowerDistanceMatrix!AM44*'Map and Results'!$G62))-0.5*SQRT((-TowerDistanceMatrix!AM44+'Map and Results'!$G$59+'Map and Results'!$G62)*(TowerDistanceMatrix!AM44+'Map and Results'!$G$59-'Map and Results'!$G62)*(TowerDistanceMatrix!AM44-'Map and Results'!$G$59+'Map and Results'!$G62)*(TowerDistanceMatrix!AM44+'Map and Results'!$G$59+'Map and Results'!$G62))))</f>
        <v>0</v>
      </c>
      <c r="AN45" s="26">
        <f ca="1">IF(TowerDistanceMatrix!AN44&lt;=ABS('Map and Results'!$G$60-'Map and Results'!$G62),MIN('Map and Results'!$H$60,'Map and Results'!$H62),IF(TowerDistanceMatrix!AN44&gt;=('Map and Results'!$G62+'Map and Results'!$G$60),0,'Map and Results'!$G$60^2*ACOS((TowerDistanceMatrix!AN44^2+'Map and Results'!$G$60^2-'Map and Results'!$G62^2)/(2*TowerDistanceMatrix!AN44*'Map and Results'!$G$60))+'Map and Results'!$G62^2*ACOS((TowerDistanceMatrix!AN44^2-'Map and Results'!$G$60^2+'Map and Results'!$G62^2)/(2*TowerDistanceMatrix!AN44*'Map and Results'!$G62))-0.5*SQRT((-TowerDistanceMatrix!AN44+'Map and Results'!$G$60+'Map and Results'!$G62)*(TowerDistanceMatrix!AN44+'Map and Results'!$G$60-'Map and Results'!$G62)*(TowerDistanceMatrix!AN44-'Map and Results'!$G$60+'Map and Results'!$G62)*(TowerDistanceMatrix!AN44+'Map and Results'!$G$60+'Map and Results'!$G62))))</f>
        <v>0</v>
      </c>
      <c r="AO45" s="26">
        <f ca="1">IF(TowerDistanceMatrix!AO44&lt;=ABS('Map and Results'!$G$61-'Map and Results'!$G62),MIN('Map and Results'!$H$61,'Map and Results'!$H62),IF(TowerDistanceMatrix!AO44&gt;=('Map and Results'!$G62+'Map and Results'!$G$61),0,'Map and Results'!$G$61^2*ACOS((TowerDistanceMatrix!AO44^2+'Map and Results'!$G$61^2-'Map and Results'!$G62^2)/(2*TowerDistanceMatrix!AO44*'Map and Results'!$G$61))+'Map and Results'!$G62^2*ACOS((TowerDistanceMatrix!AO44^2-'Map and Results'!$G$61^2+'Map and Results'!$G62^2)/(2*TowerDistanceMatrix!AO44*'Map and Results'!$G62))-0.5*SQRT((-TowerDistanceMatrix!AO44+'Map and Results'!$G$61+'Map and Results'!$G62)*(TowerDistanceMatrix!AO44+'Map and Results'!$G$61-'Map and Results'!$G62)*(TowerDistanceMatrix!AO44-'Map and Results'!$G$61+'Map and Results'!$G62)*(TowerDistanceMatrix!AO44+'Map and Results'!$G$61+'Map and Results'!$G62))))</f>
        <v>0</v>
      </c>
      <c r="AP45" s="26">
        <f ca="1">IF(TowerDistanceMatrix!AP44&lt;=ABS('Map and Results'!$G$62-'Map and Results'!$G62),MIN('Map and Results'!$H$62,'Map and Results'!$H62),IF(TowerDistanceMatrix!AP44&gt;=('Map and Results'!$G62+'Map and Results'!$G$62),0,'Map and Results'!$G$62^2*ACOS((TowerDistanceMatrix!AP44^2+'Map and Results'!$G$62^2-'Map and Results'!$G62^2)/(2*TowerDistanceMatrix!AP44*'Map and Results'!$G$62))+'Map and Results'!$G62^2*ACOS((TowerDistanceMatrix!AP44^2-'Map and Results'!$G$62^2+'Map and Results'!$G62^2)/(2*TowerDistanceMatrix!AP44*'Map and Results'!$G62))-0.5*SQRT((-TowerDistanceMatrix!AP44+'Map and Results'!$G$62+'Map and Results'!$G62)*(TowerDistanceMatrix!AP44+'Map and Results'!$G$62-'Map and Results'!$G62)*(TowerDistanceMatrix!AP44-'Map and Results'!$G$62+'Map and Results'!$G62)*(TowerDistanceMatrix!AP44+'Map and Results'!$G$62+'Map and Results'!$G62))))</f>
        <v>0</v>
      </c>
      <c r="AQ45" s="26">
        <f ca="1">IF(TowerDistanceMatrix!AQ44&lt;=ABS('Map and Results'!$G$63-'Map and Results'!$G62),MIN('Map and Results'!$H$63,'Map and Results'!$H62),IF(TowerDistanceMatrix!AQ44&gt;=('Map and Results'!$G62+'Map and Results'!$G$63),0,'Map and Results'!$G$63^2*ACOS((TowerDistanceMatrix!AQ44^2+'Map and Results'!$G$63^2-'Map and Results'!$G62^2)/(2*TowerDistanceMatrix!AQ44*'Map and Results'!$G$63))+'Map and Results'!$G62^2*ACOS((TowerDistanceMatrix!AQ44^2-'Map and Results'!$G$63^2+'Map and Results'!$G62^2)/(2*TowerDistanceMatrix!AQ44*'Map and Results'!$G62))-0.5*SQRT((-TowerDistanceMatrix!AQ44+'Map and Results'!$G$63+'Map and Results'!$G62)*(TowerDistanceMatrix!AQ44+'Map and Results'!$G$63-'Map and Results'!$G62)*(TowerDistanceMatrix!AQ44-'Map and Results'!$G$63+'Map and Results'!$G62)*(TowerDistanceMatrix!AQ44+'Map and Results'!$G$63+'Map and Results'!$G62))))</f>
        <v>0</v>
      </c>
      <c r="AR45" s="26">
        <f ca="1">IF(TowerDistanceMatrix!AR44&lt;=ABS('Map and Results'!$G$64-'Map and Results'!$G62),MIN('Map and Results'!$H$64,'Map and Results'!$H62),IF(TowerDistanceMatrix!AR44&gt;=('Map and Results'!$G62+'Map and Results'!$G$64),0,'Map and Results'!$G$64^2*ACOS((TowerDistanceMatrix!AR44^2+'Map and Results'!$G$64^2-'Map and Results'!$G62^2)/(2*TowerDistanceMatrix!AR44*'Map and Results'!$G$64))+'Map and Results'!$G62^2*ACOS((TowerDistanceMatrix!AR44^2-'Map and Results'!$G$64^2+'Map and Results'!$G62^2)/(2*TowerDistanceMatrix!AR44*'Map and Results'!$G62))-0.5*SQRT((-TowerDistanceMatrix!AR44+'Map and Results'!$G$64+'Map and Results'!$G62)*(TowerDistanceMatrix!AR44+'Map and Results'!$G$64-'Map and Results'!$G62)*(TowerDistanceMatrix!AR44-'Map and Results'!$G$64+'Map and Results'!$G62)*(TowerDistanceMatrix!AR44+'Map and Results'!$G$64+'Map and Results'!$G62))))</f>
        <v>0</v>
      </c>
      <c r="AS45" s="26">
        <f ca="1">IF(TowerDistanceMatrix!AS44&lt;=ABS('Map and Results'!$G$65-'Map and Results'!$G62),MIN('Map and Results'!$H$65,'Map and Results'!$H62),IF(TowerDistanceMatrix!AS44&gt;=('Map and Results'!$G62+'Map and Results'!$G$65),0,'Map and Results'!$G$65^2*ACOS((TowerDistanceMatrix!AS44^2+'Map and Results'!$G$65^2-'Map and Results'!$G62^2)/(2*TowerDistanceMatrix!AS44*'Map and Results'!$G$65))+'Map and Results'!$G62^2*ACOS((TowerDistanceMatrix!AS44^2-'Map and Results'!$G$65^2+'Map and Results'!$G62^2)/(2*TowerDistanceMatrix!AS44*'Map and Results'!$G62))-0.5*SQRT((-TowerDistanceMatrix!AS44+'Map and Results'!$G$65+'Map and Results'!$G62)*(TowerDistanceMatrix!AS44+'Map and Results'!$G$65-'Map and Results'!$G62)*(TowerDistanceMatrix!AS44-'Map and Results'!$G$65+'Map and Results'!$G62)*(TowerDistanceMatrix!AS44+'Map and Results'!$G$65+'Map and Results'!$G62))))</f>
        <v>0</v>
      </c>
      <c r="AT45" s="26">
        <f ca="1">IF(TowerDistanceMatrix!AT44&lt;=ABS('Map and Results'!$G$66-'Map and Results'!$G62),MIN('Map and Results'!$H$66,'Map and Results'!$H62),IF(TowerDistanceMatrix!AT44&gt;=('Map and Results'!$G62+'Map and Results'!$G$66),0,'Map and Results'!$G$66^2*ACOS((TowerDistanceMatrix!AT44^2+'Map and Results'!$G$66^2-'Map and Results'!$G62^2)/(2*TowerDistanceMatrix!AT44*'Map and Results'!$G$66))+'Map and Results'!$G62^2*ACOS((TowerDistanceMatrix!AT44^2-'Map and Results'!$G$66^2+'Map and Results'!$G62^2)/(2*TowerDistanceMatrix!AT44*'Map and Results'!$G62))-0.5*SQRT((-TowerDistanceMatrix!AT44+'Map and Results'!$G$66+'Map and Results'!$G62)*(TowerDistanceMatrix!AT44+'Map and Results'!$G$66-'Map and Results'!$G62)*(TowerDistanceMatrix!AT44-'Map and Results'!$G$66+'Map and Results'!$G62)*(TowerDistanceMatrix!AT44+'Map and Results'!$G$66+'Map and Results'!$G62))))</f>
        <v>0</v>
      </c>
      <c r="AU45" s="26">
        <f ca="1">IF(TowerDistanceMatrix!AU44&lt;=ABS('Map and Results'!$G$67-'Map and Results'!$G62),MIN('Map and Results'!$H$67,'Map and Results'!$H62),IF(TowerDistanceMatrix!AU44&gt;=('Map and Results'!$G62+'Map and Results'!$G$67),0,'Map and Results'!$G$67^2*ACOS((TowerDistanceMatrix!AU44^2+'Map and Results'!$G$67^2-'Map and Results'!$G62^2)/(2*TowerDistanceMatrix!AU44*'Map and Results'!$G$67))+'Map and Results'!$G62^2*ACOS((TowerDistanceMatrix!AU44^2-'Map and Results'!$G$67^2+'Map and Results'!$G62^2)/(2*TowerDistanceMatrix!AU44*'Map and Results'!$G62))-0.5*SQRT((-TowerDistanceMatrix!AU44+'Map and Results'!$G$67+'Map and Results'!$G62)*(TowerDistanceMatrix!AU44+'Map and Results'!$G$67-'Map and Results'!$G62)*(TowerDistanceMatrix!AU44-'Map and Results'!$G$67+'Map and Results'!$G62)*(TowerDistanceMatrix!AU44+'Map and Results'!$G$67+'Map and Results'!$G62))))</f>
        <v>0</v>
      </c>
      <c r="AV45" s="26">
        <f ca="1">IF(TowerDistanceMatrix!AV44&lt;=ABS('Map and Results'!$G$68-'Map and Results'!$G62),MIN('Map and Results'!$H$68,'Map and Results'!$H62),IF(TowerDistanceMatrix!AV44&gt;=('Map and Results'!$G62+'Map and Results'!$G$68),0,'Map and Results'!$G$68^2*ACOS((TowerDistanceMatrix!AV44^2+'Map and Results'!$G$68^2-'Map and Results'!$G62^2)/(2*TowerDistanceMatrix!AV44*'Map and Results'!$G$68))+'Map and Results'!$G62^2*ACOS((TowerDistanceMatrix!AV44^2-'Map and Results'!$G$68^2+'Map and Results'!$G62^2)/(2*TowerDistanceMatrix!AV44*'Map and Results'!$G62))-0.5*SQRT((-TowerDistanceMatrix!AV44+'Map and Results'!$G$68+'Map and Results'!$G62)*(TowerDistanceMatrix!AV44+'Map and Results'!$G$68-'Map and Results'!$G62)*(TowerDistanceMatrix!AV44-'Map and Results'!$G$68+'Map and Results'!$G62)*(TowerDistanceMatrix!AV44+'Map and Results'!$G$68+'Map and Results'!$G62))))</f>
        <v>0</v>
      </c>
      <c r="AW45" s="26">
        <f ca="1">IF(TowerDistanceMatrix!AW44&lt;=ABS('Map and Results'!$G$69-'Map and Results'!$G62),MIN('Map and Results'!$H$69,'Map and Results'!$H62),IF(TowerDistanceMatrix!AW44&gt;=('Map and Results'!$G62+'Map and Results'!$G$69),0,'Map and Results'!$G$69^2*ACOS((TowerDistanceMatrix!AW44^2+'Map and Results'!$G$69^2-'Map and Results'!$G62^2)/(2*TowerDistanceMatrix!AW44*'Map and Results'!$G$69))+'Map and Results'!$G62^2*ACOS((TowerDistanceMatrix!AW44^2-'Map and Results'!$G$69^2+'Map and Results'!$G62^2)/(2*TowerDistanceMatrix!AW44*'Map and Results'!$G62))-0.5*SQRT((-TowerDistanceMatrix!AW44+'Map and Results'!$G$69+'Map and Results'!$G62)*(TowerDistanceMatrix!AW44+'Map and Results'!$G$69-'Map and Results'!$G62)*(TowerDistanceMatrix!AW44-'Map and Results'!$G$69+'Map and Results'!$G62)*(TowerDistanceMatrix!AW44+'Map and Results'!$G$69+'Map and Results'!$G62))))</f>
        <v>0</v>
      </c>
      <c r="AX45" s="26">
        <f ca="1">IF(TowerDistanceMatrix!AX44&lt;=ABS('Map and Results'!$G$70-'Map and Results'!$G62),MIN('Map and Results'!$H$70,'Map and Results'!$H62),IF(TowerDistanceMatrix!AX44&gt;=('Map and Results'!$G62+'Map and Results'!$G$70),0,'Map and Results'!$G$70^2*ACOS((TowerDistanceMatrix!AX44^2+'Map and Results'!$G$70^2-'Map and Results'!$G62^2)/(2*TowerDistanceMatrix!AX44*'Map and Results'!$G$70))+'Map and Results'!$G62^2*ACOS((TowerDistanceMatrix!AX44^2-'Map and Results'!$G$70^2+'Map and Results'!$G62^2)/(2*TowerDistanceMatrix!AX44*'Map and Results'!$G62))-0.5*SQRT((-TowerDistanceMatrix!AX44+'Map and Results'!$G$70+'Map and Results'!$G62)*(TowerDistanceMatrix!AX44+'Map and Results'!$G$70-'Map and Results'!$G62)*(TowerDistanceMatrix!AX44-'Map and Results'!$G$70+'Map and Results'!$G62)*(TowerDistanceMatrix!AX44+'Map and Results'!$G$70+'Map and Results'!$G62))))</f>
        <v>0</v>
      </c>
      <c r="AY45" s="26">
        <f ca="1">IF(TowerDistanceMatrix!AY44&lt;=ABS('Map and Results'!$G$71-'Map and Results'!$G62),MIN('Map and Results'!$H$71,'Map and Results'!$H62),IF(TowerDistanceMatrix!AY44&gt;=('Map and Results'!$G62+'Map and Results'!$G$71),0,'Map and Results'!$G$71^2*ACOS((TowerDistanceMatrix!AY44^2+'Map and Results'!$G$71^2-'Map and Results'!$G62^2)/(2*TowerDistanceMatrix!AY44*'Map and Results'!$G$71))+'Map and Results'!$G62^2*ACOS((TowerDistanceMatrix!AY44^2-'Map and Results'!$G$71^2+'Map and Results'!$G62^2)/(2*TowerDistanceMatrix!AY44*'Map and Results'!$G62))-0.5*SQRT((-TowerDistanceMatrix!AY44+'Map and Results'!$G$71+'Map and Results'!$G62)*(TowerDistanceMatrix!AY44+'Map and Results'!$G$71-'Map and Results'!$G62)*(TowerDistanceMatrix!AY44-'Map and Results'!$G$71+'Map and Results'!$G62)*(TowerDistanceMatrix!AY44+'Map and Results'!$G$71+'Map and Results'!$G62))))</f>
        <v>0</v>
      </c>
      <c r="AZ45" s="26">
        <f ca="1">IF(TowerDistanceMatrix!AZ44&lt;=ABS('Map and Results'!$G$72-'Map and Results'!$G62),MIN('Map and Results'!$H$72,'Map and Results'!$H62),IF(TowerDistanceMatrix!AZ44&gt;=('Map and Results'!$G62+'Map and Results'!$G$72),0,'Map and Results'!$G$72^2*ACOS((TowerDistanceMatrix!AZ44^2+'Map and Results'!$G$72^2-'Map and Results'!$G62^2)/(2*TowerDistanceMatrix!AZ44*'Map and Results'!$G$72))+'Map and Results'!$G62^2*ACOS((TowerDistanceMatrix!AZ44^2-'Map and Results'!$G$72^2+'Map and Results'!$G62^2)/(2*TowerDistanceMatrix!AZ44*'Map and Results'!$G62))-0.5*SQRT((-TowerDistanceMatrix!AZ44+'Map and Results'!$G$72+'Map and Results'!$G62)*(TowerDistanceMatrix!AZ44+'Map and Results'!$G$72-'Map and Results'!$G62)*(TowerDistanceMatrix!AZ44-'Map and Results'!$G$72+'Map and Results'!$G62)*(TowerDistanceMatrix!AZ44+'Map and Results'!$G$72+'Map and Results'!$G62))))</f>
        <v>0</v>
      </c>
      <c r="BA45" s="26"/>
      <c r="BB45" s="26"/>
      <c r="BC45">
        <f ca="1">IF('Map and Results'!B62=0,0,SUM(C45:AZ45))-BE45</f>
        <v>0</v>
      </c>
      <c r="BD45">
        <v>40</v>
      </c>
      <c r="BE45">
        <f t="shared" ca="1" si="3"/>
        <v>0</v>
      </c>
      <c r="BG45">
        <f t="shared" ca="1" si="1"/>
        <v>0</v>
      </c>
      <c r="BH45">
        <f t="shared" ca="1" si="2"/>
        <v>0</v>
      </c>
      <c r="BJ45">
        <f ca="1">IF('Map and Results'!B62=0,0,IF((SUM(C45:AZ45)-BE45)&gt;BH45,$BJ$3,0))</f>
        <v>0</v>
      </c>
    </row>
    <row r="46" spans="2:62" ht="15">
      <c r="B46" s="7">
        <v>41</v>
      </c>
      <c r="C46" s="4">
        <f ca="1">IF(TowerDistanceMatrix!C45&lt;=ABS('Map and Results'!$G$23-'Map and Results'!G63),MIN('Map and Results'!H63,'Map and Results'!H61),IF(TowerDistanceMatrix!C45&gt;=('Map and Results'!$G$23+'Map and Results'!G63),0,'Map and Results'!$G$23^2*ACOS((TowerDistanceMatrix!C45^2+'Map and Results'!$G$23^2-'Map and Results'!G63^2)/(2*TowerDistanceMatrix!C45*'Map and Results'!$G$23))+'Map and Results'!G63^2*ACOS((TowerDistanceMatrix!C45^2-'Map and Results'!$G$23^2+'Map and Results'!G63^2)/(2*TowerDistanceMatrix!C45*'Map and Results'!G63))-0.5*SQRT((-TowerDistanceMatrix!C45+'Map and Results'!$G$23+'Map and Results'!G63)*(TowerDistanceMatrix!C45+'Map and Results'!$G$23-'Map and Results'!G63)*(TowerDistanceMatrix!C45-'Map and Results'!$G$23+'Map and Results'!G63)*(TowerDistanceMatrix!C45+'Map and Results'!$G$23+'Map and Results'!G63))))</f>
        <v>0</v>
      </c>
      <c r="D46">
        <f ca="1">IF(TowerDistanceMatrix!D45&lt;=ABS('Map and Results'!$G$24-'Map and Results'!G63),MIN('Map and Results'!$H$24,'Map and Results'!H63),IF(TowerDistanceMatrix!D45&gt;=('Map and Results'!G63+'Map and Results'!$G$24),0,'Map and Results'!$G$24^2*ACOS((TowerDistanceMatrix!D45^2+'Map and Results'!$G$24^2-'Map and Results'!G63^2)/(2*TowerDistanceMatrix!D45*'Map and Results'!$G$24))+'Map and Results'!G63^2*ACOS((TowerDistanceMatrix!D45^2-'Map and Results'!$G$24^2+'Map and Results'!G63^2)/(2*TowerDistanceMatrix!D45*'Map and Results'!G63))-0.5*SQRT((-TowerDistanceMatrix!D45+'Map and Results'!$G$24+'Map and Results'!G63)*(TowerDistanceMatrix!D45+'Map and Results'!$G$24-'Map and Results'!G63)*(TowerDistanceMatrix!D45-'Map and Results'!$G$24+'Map and Results'!G63)*(TowerDistanceMatrix!D45+'Map and Results'!$G$24+'Map and Results'!G63))))</f>
        <v>0</v>
      </c>
      <c r="E46">
        <f ca="1">IF(TowerDistanceMatrix!E45&lt;=ABS('Map and Results'!$G$25-'Map and Results'!G63),MIN('Map and Results'!$H$25,'Map and Results'!H63),IF(TowerDistanceMatrix!E45&gt;=('Map and Results'!G63+'Map and Results'!$G$25),0,'Map and Results'!$G$25^2*ACOS((TowerDistanceMatrix!E45^2+'Map and Results'!$G$25^2-'Map and Results'!G63^2)/(2*TowerDistanceMatrix!E45*'Map and Results'!$G$25))+'Map and Results'!G63^2*ACOS((TowerDistanceMatrix!E45^2-'Map and Results'!$G$25^2+'Map and Results'!G63^2)/(2*TowerDistanceMatrix!E45*'Map and Results'!G63))-0.5*SQRT((-TowerDistanceMatrix!E45+'Map and Results'!$G$25+'Map and Results'!G63)*(TowerDistanceMatrix!E45+'Map and Results'!$G$25-'Map and Results'!G63)*(TowerDistanceMatrix!E45-'Map and Results'!$G$25+'Map and Results'!G63)*(TowerDistanceMatrix!E45+'Map and Results'!$G$25+'Map and Results'!G63))))</f>
        <v>0</v>
      </c>
      <c r="F46">
        <f ca="1">IF(TowerDistanceMatrix!F45&lt;=ABS('Map and Results'!$G$26-'Map and Results'!$G63),MIN('Map and Results'!$H$26,'Map and Results'!$H63),IF(TowerDistanceMatrix!F45&gt;=('Map and Results'!$G63+'Map and Results'!$G$26),0,'Map and Results'!$G$26^2*ACOS((TowerDistanceMatrix!F45^2+'Map and Results'!$G$26^2-'Map and Results'!$G63^2)/(2*TowerDistanceMatrix!F45*'Map and Results'!$G$26))+'Map and Results'!$G63^2*ACOS((TowerDistanceMatrix!F45^2-'Map and Results'!$G$26^2+'Map and Results'!$G63^2)/(2*TowerDistanceMatrix!F45*'Map and Results'!$G63))-0.5*SQRT((-TowerDistanceMatrix!F45+'Map and Results'!$G$26+'Map and Results'!$G63)*(TowerDistanceMatrix!F45+'Map and Results'!$G$26-'Map and Results'!$G63)*(TowerDistanceMatrix!F45-'Map and Results'!$G$26+'Map and Results'!$G63)*(TowerDistanceMatrix!F45+'Map and Results'!$G$26+'Map and Results'!$G63))))</f>
        <v>0</v>
      </c>
      <c r="G46" s="26">
        <f ca="1">IF(TowerDistanceMatrix!G45&lt;=ABS('Map and Results'!$G$27-'Map and Results'!$G63),MIN('Map and Results'!$H$27,'Map and Results'!$H63),IF(TowerDistanceMatrix!G45&gt;=('Map and Results'!$G63+'Map and Results'!$G$27),0,'Map and Results'!$G$27^2*ACOS((TowerDistanceMatrix!G45^2+'Map and Results'!$G$27^2-'Map and Results'!$G63^2)/(2*TowerDistanceMatrix!G45*'Map and Results'!$G$27))+'Map and Results'!$G63^2*ACOS((TowerDistanceMatrix!G45^2-'Map and Results'!$G$27^2+'Map and Results'!$G63^2)/(2*TowerDistanceMatrix!G45*'Map and Results'!$G63))-0.5*SQRT((-TowerDistanceMatrix!G45+'Map and Results'!$G$27+'Map and Results'!$G63)*(TowerDistanceMatrix!G45+'Map and Results'!$G$27-'Map and Results'!$G63)*(TowerDistanceMatrix!G45-'Map and Results'!$G$27+'Map and Results'!$G63)*(TowerDistanceMatrix!G45+'Map and Results'!$G$27+'Map and Results'!$G63))))</f>
        <v>0</v>
      </c>
      <c r="H46" s="26">
        <f ca="1">IF(TowerDistanceMatrix!H45&lt;=ABS('Map and Results'!$G$28-'Map and Results'!$G63),MIN('Map and Results'!$H$28,'Map and Results'!$H63),IF(TowerDistanceMatrix!H45&gt;=('Map and Results'!$G63+'Map and Results'!$G$28),0,'Map and Results'!$G$28^2*ACOS((TowerDistanceMatrix!H45^2+'Map and Results'!$G$28^2-'Map and Results'!$G63^2)/(2*TowerDistanceMatrix!H45*'Map and Results'!$G$28))+'Map and Results'!$G63^2*ACOS((TowerDistanceMatrix!H45^2-'Map and Results'!$G$28^2+'Map and Results'!$G63^2)/(2*TowerDistanceMatrix!H45*'Map and Results'!$G63))-0.5*SQRT((-TowerDistanceMatrix!H45+'Map and Results'!$G$28+'Map and Results'!$G63)*(TowerDistanceMatrix!H45+'Map and Results'!$G$28-'Map and Results'!$G63)*(TowerDistanceMatrix!H45-'Map and Results'!$G$28+'Map and Results'!$G63)*(TowerDistanceMatrix!H45+'Map and Results'!$G$28+'Map and Results'!$G63))))</f>
        <v>0</v>
      </c>
      <c r="I46">
        <f ca="1">IF(TowerDistanceMatrix!I45&lt;=ABS('Map and Results'!$G$29-'Map and Results'!$G63),MIN('Map and Results'!$H$29,'Map and Results'!$H63),IF(TowerDistanceMatrix!I45&gt;=('Map and Results'!$G63+'Map and Results'!$G$29),0,'Map and Results'!$G$29^2*ACOS((TowerDistanceMatrix!I45^2+'Map and Results'!$G$29^2-'Map and Results'!$G63^2)/(2*TowerDistanceMatrix!I45*'Map and Results'!$G$29))+'Map and Results'!$G63^2*ACOS((TowerDistanceMatrix!I45^2-'Map and Results'!$G$29^2+'Map and Results'!$G63^2)/(2*TowerDistanceMatrix!I45*'Map and Results'!$G63))-0.5*SQRT((-TowerDistanceMatrix!I45+'Map and Results'!$G$29+'Map and Results'!$G63)*(TowerDistanceMatrix!I45+'Map and Results'!$G$29-'Map and Results'!$G63)*(TowerDistanceMatrix!I45-'Map and Results'!$G$29+'Map and Results'!$G63)*(TowerDistanceMatrix!I45+'Map and Results'!$G$29+'Map and Results'!$G63))))</f>
        <v>0</v>
      </c>
      <c r="J46">
        <f ca="1">IF(TowerDistanceMatrix!J45&lt;=ABS('Map and Results'!$G$30-'Map and Results'!$G63),MIN('Map and Results'!$H$30,'Map and Results'!$H63),IF(TowerDistanceMatrix!J45&gt;=('Map and Results'!$G63+'Map and Results'!$G$30),0,'Map and Results'!$G$30^2*ACOS((TowerDistanceMatrix!J45^2+'Map and Results'!$G$30^2-'Map and Results'!$G63^2)/(2*TowerDistanceMatrix!J45*'Map and Results'!$G$30))+'Map and Results'!$G63^2*ACOS((TowerDistanceMatrix!J45^2-'Map and Results'!$G$30^2+'Map and Results'!$G63^2)/(2*TowerDistanceMatrix!J45*'Map and Results'!$G63))-0.5*SQRT((-TowerDistanceMatrix!J45+'Map and Results'!$G$30+'Map and Results'!$G63)*(TowerDistanceMatrix!J45+'Map and Results'!$G$30-'Map and Results'!$G63)*(TowerDistanceMatrix!J45-'Map and Results'!$G$30+'Map and Results'!$G63)*(TowerDistanceMatrix!J45+'Map and Results'!$G$30+'Map and Results'!$G63))))</f>
        <v>0</v>
      </c>
      <c r="K46" s="26">
        <f ca="1">IF(TowerDistanceMatrix!K45&lt;=ABS('Map and Results'!$G$31-'Map and Results'!$G63),MIN('Map and Results'!$H$31,'Map and Results'!$H63),IF(TowerDistanceMatrix!K45&gt;=('Map and Results'!$G63+'Map and Results'!$G$31),0,'Map and Results'!$G$31^2*ACOS((TowerDistanceMatrix!K45^2+'Map and Results'!$G$31^2-'Map and Results'!$G63^2)/(2*TowerDistanceMatrix!K45*'Map and Results'!$G$31))+'Map and Results'!$G63^2*ACOS((TowerDistanceMatrix!K45^2-'Map and Results'!$G$31^2+'Map and Results'!$G63^2)/(2*TowerDistanceMatrix!K45*'Map and Results'!$G63))-0.5*SQRT((-TowerDistanceMatrix!K45+'Map and Results'!$G$31+'Map and Results'!$G63)*(TowerDistanceMatrix!K45+'Map and Results'!$G$31-'Map and Results'!$G63)*(TowerDistanceMatrix!K45-'Map and Results'!$G$31+'Map and Results'!$G63)*(TowerDistanceMatrix!K45+'Map and Results'!$G$31+'Map and Results'!$G63))))</f>
        <v>0</v>
      </c>
      <c r="L46" s="26">
        <f ca="1">IF(TowerDistanceMatrix!L45&lt;=ABS('Map and Results'!$G$32-'Map and Results'!$G63),MIN('Map and Results'!$H$32,'Map and Results'!$H63),IF(TowerDistanceMatrix!L45&gt;=('Map and Results'!$G63+'Map and Results'!$G$32),0,'Map and Results'!$G$32^2*ACOS((TowerDistanceMatrix!L45^2+'Map and Results'!$G$32^2-'Map and Results'!$G63^2)/(2*TowerDistanceMatrix!L45*'Map and Results'!$G$32))+'Map and Results'!$G63^2*ACOS((TowerDistanceMatrix!L45^2-'Map and Results'!$G$32^2+'Map and Results'!$G63^2)/(2*TowerDistanceMatrix!L45*'Map and Results'!$G63))-0.5*SQRT((-TowerDistanceMatrix!L45+'Map and Results'!$G$32+'Map and Results'!$G63)*(TowerDistanceMatrix!L45+'Map and Results'!$G$32-'Map and Results'!$G63)*(TowerDistanceMatrix!L45-'Map and Results'!$G$32+'Map and Results'!$G63)*(TowerDistanceMatrix!L45+'Map and Results'!$G$32+'Map and Results'!$G63))))</f>
        <v>0</v>
      </c>
      <c r="M46" s="26">
        <f ca="1">IF(TowerDistanceMatrix!M45&lt;=ABS('Map and Results'!$G$33-'Map and Results'!$G63),MIN('Map and Results'!$H$33,'Map and Results'!$H63),IF(TowerDistanceMatrix!M45&gt;=('Map and Results'!$G63+'Map and Results'!$G$33),0,'Map and Results'!$G$33^2*ACOS((TowerDistanceMatrix!M45^2+'Map and Results'!$G$33^2-'Map and Results'!$G63^2)/(2*TowerDistanceMatrix!M45*'Map and Results'!$G$33))+'Map and Results'!$G63^2*ACOS((TowerDistanceMatrix!M45^2-'Map and Results'!$G$33^2+'Map and Results'!$G63^2)/(2*TowerDistanceMatrix!M45*'Map and Results'!$G63))-0.5*SQRT((-TowerDistanceMatrix!M45+'Map and Results'!$G$33+'Map and Results'!$G63)*(TowerDistanceMatrix!M45+'Map and Results'!$G$33-'Map and Results'!$G63)*(TowerDistanceMatrix!M45-'Map and Results'!$G$33+'Map and Results'!$G63)*(TowerDistanceMatrix!M45+'Map and Results'!$G$33+'Map and Results'!$G63))))</f>
        <v>0</v>
      </c>
      <c r="N46" s="26">
        <f ca="1">IF(TowerDistanceMatrix!N45&lt;=ABS('Map and Results'!$G$34-'Map and Results'!$G63),MIN('Map and Results'!$H$34,'Map and Results'!$H63),IF(TowerDistanceMatrix!N45&gt;=('Map and Results'!$G63+'Map and Results'!$G$34),0,'Map and Results'!$G$34^2*ACOS((TowerDistanceMatrix!N45^2+'Map and Results'!$G$34^2-'Map and Results'!$G63^2)/(2*TowerDistanceMatrix!N45*'Map and Results'!$G$34))+'Map and Results'!$G63^2*ACOS((TowerDistanceMatrix!N45^2-'Map and Results'!$G$34^2+'Map and Results'!$G63^2)/(2*TowerDistanceMatrix!N45*'Map and Results'!$G63))-0.5*SQRT((-TowerDistanceMatrix!N45+'Map and Results'!$G$34+'Map and Results'!$G63)*(TowerDistanceMatrix!N45+'Map and Results'!$G$34-'Map and Results'!$G63)*(TowerDistanceMatrix!N45-'Map and Results'!$G$34+'Map and Results'!$G63)*(TowerDistanceMatrix!N45+'Map and Results'!$G$34+'Map and Results'!$G63))))</f>
        <v>0</v>
      </c>
      <c r="O46" s="26">
        <f ca="1">IF(TowerDistanceMatrix!O45&lt;=ABS('Map and Results'!$G$35-'Map and Results'!$G63),MIN('Map and Results'!$H$35,'Map and Results'!$H63),IF(TowerDistanceMatrix!O45&gt;=('Map and Results'!$G63+'Map and Results'!$G$35),0,'Map and Results'!$G$35^2*ACOS((TowerDistanceMatrix!O45^2+'Map and Results'!$G$35^2-'Map and Results'!$G63^2)/(2*TowerDistanceMatrix!O45*'Map and Results'!$G$35))+'Map and Results'!$G63^2*ACOS((TowerDistanceMatrix!O45^2-'Map and Results'!$G$35^2+'Map and Results'!$G63^2)/(2*TowerDistanceMatrix!O45*'Map and Results'!$G63))-0.5*SQRT((-TowerDistanceMatrix!O45+'Map and Results'!$G$35+'Map and Results'!$G63)*(TowerDistanceMatrix!O45+'Map and Results'!$G$35-'Map and Results'!$G63)*(TowerDistanceMatrix!O45-'Map and Results'!$G$35+'Map and Results'!$G63)*(TowerDistanceMatrix!O45+'Map and Results'!$G$35+'Map and Results'!$G63))))</f>
        <v>0</v>
      </c>
      <c r="P46" s="26">
        <f ca="1">IF(TowerDistanceMatrix!P45&lt;=ABS('Map and Results'!$G$36-'Map and Results'!$G63),MIN('Map and Results'!$H$36,'Map and Results'!$H63),IF(TowerDistanceMatrix!P45&gt;=('Map and Results'!$G63+'Map and Results'!$G$36),0,'Map and Results'!$G$36^2*ACOS((TowerDistanceMatrix!P45^2+'Map and Results'!$G$36^2-'Map and Results'!$G63^2)/(2*TowerDistanceMatrix!P45*'Map and Results'!$G$36))+'Map and Results'!$G63^2*ACOS((TowerDistanceMatrix!P45^2-'Map and Results'!$G$36^2+'Map and Results'!$G63^2)/(2*TowerDistanceMatrix!P45*'Map and Results'!$G63))-0.5*SQRT((-TowerDistanceMatrix!P45+'Map and Results'!$G$36+'Map and Results'!$G63)*(TowerDistanceMatrix!P45+'Map and Results'!$G$36-'Map and Results'!$G63)*(TowerDistanceMatrix!P45-'Map and Results'!$G$36+'Map and Results'!$G63)*(TowerDistanceMatrix!P45+'Map and Results'!$G$36+'Map and Results'!$G63))))</f>
        <v>0</v>
      </c>
      <c r="Q46" s="26">
        <f ca="1">IF(TowerDistanceMatrix!Q45&lt;=ABS('Map and Results'!$G$37-'Map and Results'!$G63),MIN('Map and Results'!$H$37,'Map and Results'!$H63),IF(TowerDistanceMatrix!Q45&gt;=('Map and Results'!$G63+'Map and Results'!$G$37),0,'Map and Results'!$G$37^2*ACOS((TowerDistanceMatrix!Q45^2+'Map and Results'!$G$37^2-'Map and Results'!$G63^2)/(2*TowerDistanceMatrix!Q45*'Map and Results'!$G$37))+'Map and Results'!$G63^2*ACOS((TowerDistanceMatrix!Q45^2-'Map and Results'!$G$37^2+'Map and Results'!$G63^2)/(2*TowerDistanceMatrix!Q45*'Map and Results'!$G63))-0.5*SQRT((-TowerDistanceMatrix!Q45+'Map and Results'!$G$37+'Map and Results'!$G63)*(TowerDistanceMatrix!Q45+'Map and Results'!$G$37-'Map and Results'!$G63)*(TowerDistanceMatrix!Q45-'Map and Results'!$G$37+'Map and Results'!$G63)*(TowerDistanceMatrix!Q45+'Map and Results'!$G$37+'Map and Results'!$G63))))</f>
        <v>0</v>
      </c>
      <c r="R46" s="26">
        <f ca="1">IF(TowerDistanceMatrix!R45&lt;=ABS('Map and Results'!$G$38-'Map and Results'!$G63),MIN('Map and Results'!$H$38,'Map and Results'!$H63),IF(TowerDistanceMatrix!R45&gt;=('Map and Results'!$G63+'Map and Results'!$G$38),0,'Map and Results'!$G$38^2*ACOS((TowerDistanceMatrix!R45^2+'Map and Results'!$G$38^2-'Map and Results'!$G63^2)/(2*TowerDistanceMatrix!R45*'Map and Results'!$G$38))+'Map and Results'!$G63^2*ACOS((TowerDistanceMatrix!R45^2-'Map and Results'!$G$38^2+'Map and Results'!$G63^2)/(2*TowerDistanceMatrix!R45*'Map and Results'!$G63))-0.5*SQRT((-TowerDistanceMatrix!R45+'Map and Results'!$G$38+'Map and Results'!$G63)*(TowerDistanceMatrix!R45+'Map and Results'!$G$38-'Map and Results'!$G63)*(TowerDistanceMatrix!R45-'Map and Results'!$G$38+'Map and Results'!$G63)*(TowerDistanceMatrix!R45+'Map and Results'!$G$38+'Map and Results'!$G63))))</f>
        <v>0</v>
      </c>
      <c r="S46" s="26">
        <f ca="1">IF(TowerDistanceMatrix!S45&lt;=ABS('Map and Results'!$G$39-'Map and Results'!$G63),MIN('Map and Results'!$H$39,'Map and Results'!$H63),IF(TowerDistanceMatrix!S45&gt;=('Map and Results'!$G63+'Map and Results'!$G$39),0,'Map and Results'!$G$39^2*ACOS((TowerDistanceMatrix!S45^2+'Map and Results'!$G$39^2-'Map and Results'!$G63^2)/(2*TowerDistanceMatrix!S45*'Map and Results'!$G$39))+'Map and Results'!$G63^2*ACOS((TowerDistanceMatrix!S45^2-'Map and Results'!$G$39^2+'Map and Results'!$G63^2)/(2*TowerDistanceMatrix!S45*'Map and Results'!$G63))-0.5*SQRT((-TowerDistanceMatrix!S45+'Map and Results'!$G$39+'Map and Results'!$G63)*(TowerDistanceMatrix!S45+'Map and Results'!$G$39-'Map and Results'!$G63)*(TowerDistanceMatrix!S45-'Map and Results'!$G$39+'Map and Results'!$G63)*(TowerDistanceMatrix!S45+'Map and Results'!$G$39+'Map and Results'!$G63))))</f>
        <v>0</v>
      </c>
      <c r="T46" s="26">
        <f ca="1">IF(TowerDistanceMatrix!T45&lt;=ABS('Map and Results'!$G$40-'Map and Results'!$G63),MIN('Map and Results'!$H$40,'Map and Results'!$H63),IF(TowerDistanceMatrix!T45&gt;=('Map and Results'!$G63+'Map and Results'!$G$40),0,'Map and Results'!$G$40^2*ACOS((TowerDistanceMatrix!T45^2+'Map and Results'!$G$40^2-'Map and Results'!$G63^2)/(2*TowerDistanceMatrix!T45*'Map and Results'!$G$40))+'Map and Results'!$G63^2*ACOS((TowerDistanceMatrix!T45^2-'Map and Results'!$G$40^2+'Map and Results'!$G63^2)/(2*TowerDistanceMatrix!T45*'Map and Results'!$G63))-0.5*SQRT((-TowerDistanceMatrix!T45+'Map and Results'!$G$40+'Map and Results'!$G63)*(TowerDistanceMatrix!T45+'Map and Results'!$G$40-'Map and Results'!$G63)*(TowerDistanceMatrix!T45-'Map and Results'!$G$40+'Map and Results'!$G63)*(TowerDistanceMatrix!T45+'Map and Results'!$G$40+'Map and Results'!$G63))))</f>
        <v>0</v>
      </c>
      <c r="U46" s="26">
        <f ca="1">IF(TowerDistanceMatrix!U45&lt;=ABS('Map and Results'!$G$41-'Map and Results'!$G63),MIN('Map and Results'!$H$41,'Map and Results'!$H63),IF(TowerDistanceMatrix!U45&gt;=('Map and Results'!$G63+'Map and Results'!$G$41),0,'Map and Results'!$G$41^2*ACOS((TowerDistanceMatrix!U45^2+'Map and Results'!$G$41^2-'Map and Results'!$G63^2)/(2*TowerDistanceMatrix!U45*'Map and Results'!$G$41))+'Map and Results'!$G63^2*ACOS((TowerDistanceMatrix!U45^2-'Map and Results'!$G$41^2+'Map and Results'!$G63^2)/(2*TowerDistanceMatrix!U45*'Map and Results'!$G63))-0.5*SQRT((-TowerDistanceMatrix!U45+'Map and Results'!$G$41+'Map and Results'!$G63)*(TowerDistanceMatrix!U45+'Map and Results'!$G$41-'Map and Results'!$G63)*(TowerDistanceMatrix!U45-'Map and Results'!$G$41+'Map and Results'!$G63)*(TowerDistanceMatrix!U45+'Map and Results'!$G$41+'Map and Results'!$G63))))</f>
        <v>91.797394530716133</v>
      </c>
      <c r="V46" s="26">
        <f ca="1">IF(TowerDistanceMatrix!V45&lt;=ABS('Map and Results'!$G$42-'Map and Results'!$G63),MIN('Map and Results'!$H$42,'Map and Results'!$H63),IF(TowerDistanceMatrix!V45&gt;=('Map and Results'!$G63+'Map and Results'!$G$42),0,'Map and Results'!$G$42^2*ACOS((TowerDistanceMatrix!V45^2+'Map and Results'!$G$42^2-'Map and Results'!$G63^2)/(2*TowerDistanceMatrix!V45*'Map and Results'!$G$42))+'Map and Results'!$G63^2*ACOS((TowerDistanceMatrix!V45^2-'Map and Results'!$G$42^2+'Map and Results'!$G63^2)/(2*TowerDistanceMatrix!V45*'Map and Results'!$G63))-0.5*SQRT((-TowerDistanceMatrix!V45+'Map and Results'!$G$42+'Map and Results'!$G63)*(TowerDistanceMatrix!V45+'Map and Results'!$G$42-'Map and Results'!$G63)*(TowerDistanceMatrix!V45-'Map and Results'!$G$42+'Map and Results'!$G63)*(TowerDistanceMatrix!V45+'Map and Results'!$G$42+'Map and Results'!$G63))))</f>
        <v>0</v>
      </c>
      <c r="W46" s="26">
        <f ca="1">IF(TowerDistanceMatrix!W45&lt;=ABS('Map and Results'!$G$43-'Map and Results'!$G63),MIN('Map and Results'!$H$43,'Map and Results'!$H63),IF(TowerDistanceMatrix!W45&gt;=('Map and Results'!$G63+'Map and Results'!$G$43),0,'Map and Results'!$G$43^2*ACOS((TowerDistanceMatrix!W45^2+'Map and Results'!$G$43^2-'Map and Results'!$G63^2)/(2*TowerDistanceMatrix!W45*'Map and Results'!$G$43))+'Map and Results'!$G63^2*ACOS((TowerDistanceMatrix!W45^2-'Map and Results'!$G$43^2+'Map and Results'!$G63^2)/(2*TowerDistanceMatrix!W45*'Map and Results'!$G63))-0.5*SQRT((-TowerDistanceMatrix!W45+'Map and Results'!$G$43+'Map and Results'!$G63)*(TowerDistanceMatrix!W45+'Map and Results'!$G$43-'Map and Results'!$G63)*(TowerDistanceMatrix!W45-'Map and Results'!$G$43+'Map and Results'!$G63)*(TowerDistanceMatrix!W45+'Map and Results'!$G$43+'Map and Results'!$G63))))</f>
        <v>0</v>
      </c>
      <c r="X46" s="26">
        <f ca="1">IF(TowerDistanceMatrix!X45&lt;=ABS('Map and Results'!$G$44-'Map and Results'!$G63),MIN('Map and Results'!$H$44,'Map and Results'!$H63),IF(TowerDistanceMatrix!X45&gt;=('Map and Results'!$G63+'Map and Results'!$G$44),0,'Map and Results'!$G$44^2*ACOS((TowerDistanceMatrix!X45^2+'Map and Results'!$G$44^2-'Map and Results'!$G63^2)/(2*TowerDistanceMatrix!X45*'Map and Results'!$G$44))+'Map and Results'!$G63^2*ACOS((TowerDistanceMatrix!X45^2-'Map and Results'!$G$44^2+'Map and Results'!$G63^2)/(2*TowerDistanceMatrix!X45*'Map and Results'!$G63))-0.5*SQRT((-TowerDistanceMatrix!X45+'Map and Results'!$G$44+'Map and Results'!$G63)*(TowerDistanceMatrix!X45+'Map and Results'!$G$44-'Map and Results'!$G63)*(TowerDistanceMatrix!X45-'Map and Results'!$G$44+'Map and Results'!$G63)*(TowerDistanceMatrix!X45+'Map and Results'!$G$44+'Map and Results'!$G63))))</f>
        <v>0</v>
      </c>
      <c r="Y46" s="26">
        <f ca="1">IF(TowerDistanceMatrix!Y45&lt;=ABS('Map and Results'!$G$45-'Map and Results'!$G63),MIN('Map and Results'!$H$45,'Map and Results'!$H63),IF(TowerDistanceMatrix!Y45&gt;=('Map and Results'!$G63+'Map and Results'!$G$45),0,'Map and Results'!$G$45^2*ACOS((TowerDistanceMatrix!Y45^2+'Map and Results'!$G$45^2-'Map and Results'!$G63^2)/(2*TowerDistanceMatrix!Y45*'Map and Results'!$G$45))+'Map and Results'!$G63^2*ACOS((TowerDistanceMatrix!Y45^2-'Map and Results'!$G$45^2+'Map and Results'!$G63^2)/(2*TowerDistanceMatrix!Y45*'Map and Results'!$G63))-0.5*SQRT((-TowerDistanceMatrix!Y45+'Map and Results'!$G$45+'Map and Results'!$G63)*(TowerDistanceMatrix!Y45+'Map and Results'!$G$45-'Map and Results'!$G63)*(TowerDistanceMatrix!Y45-'Map and Results'!$G$45+'Map and Results'!$G63)*(TowerDistanceMatrix!Y45+'Map and Results'!$G$45+'Map and Results'!$G63))))</f>
        <v>0</v>
      </c>
      <c r="Z46" s="26">
        <f ca="1">IF(TowerDistanceMatrix!Z45&lt;=ABS('Map and Results'!$G$46-'Map and Results'!$G63),MIN('Map and Results'!$H$46,'Map and Results'!$H63),IF(TowerDistanceMatrix!Z45&gt;=('Map and Results'!$G63+'Map and Results'!$G$46),0,'Map and Results'!$G$46^2*ACOS((TowerDistanceMatrix!Z45^2+'Map and Results'!$G$46^2-'Map and Results'!$G63^2)/(2*TowerDistanceMatrix!Z45*'Map and Results'!$G$46))+'Map and Results'!$G63^2*ACOS((TowerDistanceMatrix!Z45^2-'Map and Results'!$G$46^2+'Map and Results'!$G63^2)/(2*TowerDistanceMatrix!Z45*'Map and Results'!$G63))-0.5*SQRT((-TowerDistanceMatrix!Z45+'Map and Results'!$G$46+'Map and Results'!$G63)*(TowerDistanceMatrix!Z45+'Map and Results'!$G$46-'Map and Results'!$G63)*(TowerDistanceMatrix!Z45-'Map and Results'!$G$46+'Map and Results'!$G63)*(TowerDistanceMatrix!Z45+'Map and Results'!$G$46+'Map and Results'!$G63))))</f>
        <v>0</v>
      </c>
      <c r="AA46" s="26">
        <f ca="1">IF(TowerDistanceMatrix!AA45&lt;=ABS('Map and Results'!$G$47-'Map and Results'!$G63),MIN('Map and Results'!$H$47,'Map and Results'!$H63),IF(TowerDistanceMatrix!AA45&gt;=('Map and Results'!$G63+'Map and Results'!$G$47),0,'Map and Results'!$G$47^2*ACOS((TowerDistanceMatrix!AA45^2+'Map and Results'!$G$47^2-'Map and Results'!$G63^2)/(2*TowerDistanceMatrix!AA45*'Map and Results'!$G$47))+'Map and Results'!$G63^2*ACOS((TowerDistanceMatrix!AA45^2-'Map and Results'!$G$47^2+'Map and Results'!$G63^2)/(2*TowerDistanceMatrix!AA45*'Map and Results'!$G63))-0.5*SQRT((-TowerDistanceMatrix!AA45+'Map and Results'!$G$47+'Map and Results'!$G63)*(TowerDistanceMatrix!AA45+'Map and Results'!$G$47-'Map and Results'!$G63)*(TowerDistanceMatrix!AA45-'Map and Results'!$G$47+'Map and Results'!$G63)*(TowerDistanceMatrix!AA45+'Map and Results'!$G$47+'Map and Results'!$G63))))</f>
        <v>0</v>
      </c>
      <c r="AB46" s="26">
        <f ca="1">IF(TowerDistanceMatrix!AB45&lt;=ABS('Map and Results'!$G$48-'Map and Results'!$G63),MIN('Map and Results'!$H$48,'Map and Results'!$H63),IF(TowerDistanceMatrix!AB45&gt;=('Map and Results'!$G63+'Map and Results'!$G$48),0,'Map and Results'!$G$48^2*ACOS((TowerDistanceMatrix!AB45^2+'Map and Results'!$G$48^2-'Map and Results'!$G63^2)/(2*TowerDistanceMatrix!AB45*'Map and Results'!$G$48))+'Map and Results'!$G63^2*ACOS((TowerDistanceMatrix!AB45^2-'Map and Results'!$G$48^2+'Map and Results'!$G63^2)/(2*TowerDistanceMatrix!AB45*'Map and Results'!$G63))-0.5*SQRT((-TowerDistanceMatrix!AB45+'Map and Results'!$G$48+'Map and Results'!$G63)*(TowerDistanceMatrix!AB45+'Map and Results'!$G$48-'Map and Results'!$G63)*(TowerDistanceMatrix!AB45-'Map and Results'!$G$48+'Map and Results'!$G63)*(TowerDistanceMatrix!AB45+'Map and Results'!$G$48+'Map and Results'!$G63))))</f>
        <v>0</v>
      </c>
      <c r="AC46" s="26">
        <f ca="1">IF(TowerDistanceMatrix!AC45&lt;=ABS('Map and Results'!$G$49-'Map and Results'!$G63),MIN('Map and Results'!$H$49,'Map and Results'!$H63),IF(TowerDistanceMatrix!AC45&gt;=('Map and Results'!$G63+'Map and Results'!$G$49),0,'Map and Results'!$G$49^2*ACOS((TowerDistanceMatrix!AC45^2+'Map and Results'!$G$49^2-'Map and Results'!$G63^2)/(2*TowerDistanceMatrix!AC45*'Map and Results'!$G$49))+'Map and Results'!$G63^2*ACOS((TowerDistanceMatrix!AC45^2-'Map and Results'!$G$49^2+'Map and Results'!$G63^2)/(2*TowerDistanceMatrix!AC45*'Map and Results'!$G63))-0.5*SQRT((-TowerDistanceMatrix!AC45+'Map and Results'!$G$49+'Map and Results'!$G63)*(TowerDistanceMatrix!AC45+'Map and Results'!$G$49-'Map and Results'!$G63)*(TowerDistanceMatrix!AC45-'Map and Results'!$G$49+'Map and Results'!$G63)*(TowerDistanceMatrix!AC45+'Map and Results'!$G$49+'Map and Results'!$G63))))</f>
        <v>0</v>
      </c>
      <c r="AD46" s="26">
        <f ca="1">IF(TowerDistanceMatrix!AD45&lt;=ABS('Map and Results'!$G$50-'Map and Results'!$G63),MIN('Map and Results'!$H$50,'Map and Results'!$H63),IF(TowerDistanceMatrix!AD45&gt;=('Map and Results'!$G63+'Map and Results'!$G$50),0,'Map and Results'!$G$50^2*ACOS((TowerDistanceMatrix!AD45^2+'Map and Results'!$G$50^2-'Map and Results'!$G63^2)/(2*TowerDistanceMatrix!AD45*'Map and Results'!$G$50))+'Map and Results'!$G63^2*ACOS((TowerDistanceMatrix!AD45^2-'Map and Results'!$G$50^2+'Map and Results'!$G63^2)/(2*TowerDistanceMatrix!AD45*'Map and Results'!$G63))-0.5*SQRT((-TowerDistanceMatrix!AD45+'Map and Results'!$G$50+'Map and Results'!$G63)*(TowerDistanceMatrix!AD45+'Map and Results'!$G$50-'Map and Results'!$G63)*(TowerDistanceMatrix!AD45-'Map and Results'!$G$50+'Map and Results'!$G63)*(TowerDistanceMatrix!AD45+'Map and Results'!$G$50+'Map and Results'!$G63))))</f>
        <v>0</v>
      </c>
      <c r="AE46" s="26">
        <f ca="1">IF(TowerDistanceMatrix!AE45&lt;=ABS('Map and Results'!$G$51-'Map and Results'!$G63),MIN('Map and Results'!$H$51,'Map and Results'!$H63),IF(TowerDistanceMatrix!AE45&gt;=('Map and Results'!$G63+'Map and Results'!$G$51),0,'Map and Results'!$G$51^2*ACOS((TowerDistanceMatrix!AE45^2+'Map and Results'!$G$51^2-'Map and Results'!$G63^2)/(2*TowerDistanceMatrix!AE45*'Map and Results'!$G$51))+'Map and Results'!$G63^2*ACOS((TowerDistanceMatrix!AE45^2-'Map and Results'!$G$51^2+'Map and Results'!$G63^2)/(2*TowerDistanceMatrix!AE45*'Map and Results'!$G63))-0.5*SQRT((-TowerDistanceMatrix!AE45+'Map and Results'!$G$51+'Map and Results'!$G63)*(TowerDistanceMatrix!AE45+'Map and Results'!$G$51-'Map and Results'!$G63)*(TowerDistanceMatrix!AE45-'Map and Results'!$G$51+'Map and Results'!$G63)*(TowerDistanceMatrix!AE45+'Map and Results'!$G$51+'Map and Results'!$G63))))</f>
        <v>0</v>
      </c>
      <c r="AF46" s="26">
        <f ca="1">IF(TowerDistanceMatrix!AF45&lt;=ABS('Map and Results'!$G$52-'Map and Results'!$G63),MIN('Map and Results'!$H$52,'Map and Results'!$H63),IF(TowerDistanceMatrix!AF45&gt;=('Map and Results'!$G63+'Map and Results'!$G$52),0,'Map and Results'!$G$52^2*ACOS((TowerDistanceMatrix!AF45^2+'Map and Results'!$G$52^2-'Map and Results'!$G63^2)/(2*TowerDistanceMatrix!AF45*'Map and Results'!$G$52))+'Map and Results'!$G63^2*ACOS((TowerDistanceMatrix!AF45^2-'Map and Results'!$G$52^2+'Map and Results'!$G63^2)/(2*TowerDistanceMatrix!AF45*'Map and Results'!$G63))-0.5*SQRT((-TowerDistanceMatrix!AF45+'Map and Results'!$G$52+'Map and Results'!$G63)*(TowerDistanceMatrix!AF45+'Map and Results'!$G$52-'Map and Results'!$G63)*(TowerDistanceMatrix!AF45-'Map and Results'!$G$52+'Map and Results'!$G63)*(TowerDistanceMatrix!AF45+'Map and Results'!$G$52+'Map and Results'!$G63))))</f>
        <v>0</v>
      </c>
      <c r="AG46" s="26">
        <f ca="1">IF(TowerDistanceMatrix!AG45&lt;=ABS('Map and Results'!$G$53-'Map and Results'!$G63),MIN('Map and Results'!$H$53,'Map and Results'!$H63),IF(TowerDistanceMatrix!AG45&gt;=('Map and Results'!$G63+'Map and Results'!$G$53),0,'Map and Results'!$G$53^2*ACOS((TowerDistanceMatrix!AG45^2+'Map and Results'!$G$53^2-'Map and Results'!$G63^2)/(2*TowerDistanceMatrix!AG45*'Map and Results'!$G$53))+'Map and Results'!$G63^2*ACOS((TowerDistanceMatrix!AG45^2-'Map and Results'!$G$53^2+'Map and Results'!$G63^2)/(2*TowerDistanceMatrix!AG45*'Map and Results'!$G63))-0.5*SQRT((-TowerDistanceMatrix!AG45+'Map and Results'!$G$53+'Map and Results'!$G63)*(TowerDistanceMatrix!AG45+'Map and Results'!$G$53-'Map and Results'!$G63)*(TowerDistanceMatrix!AG45-'Map and Results'!$G$53+'Map and Results'!$G63)*(TowerDistanceMatrix!AG45+'Map and Results'!$G$53+'Map and Results'!$G63))))</f>
        <v>0</v>
      </c>
      <c r="AH46" s="26">
        <f ca="1">IF(TowerDistanceMatrix!AH45&lt;=ABS('Map and Results'!$G$54-'Map and Results'!$G63),MIN('Map and Results'!$H$54,'Map and Results'!$H63),IF(TowerDistanceMatrix!AH45&gt;=('Map and Results'!$G63+'Map and Results'!$G$54),0,'Map and Results'!$G$54^2*ACOS((TowerDistanceMatrix!AH45^2+'Map and Results'!$G$54^2-'Map and Results'!$G63^2)/(2*TowerDistanceMatrix!AH45*'Map and Results'!$G$54))+'Map and Results'!$G63^2*ACOS((TowerDistanceMatrix!AH45^2-'Map and Results'!$G$54^2+'Map and Results'!$G63^2)/(2*TowerDistanceMatrix!AH45*'Map and Results'!$G63))-0.5*SQRT((-TowerDistanceMatrix!AH45+'Map and Results'!$G$54+'Map and Results'!$G63)*(TowerDistanceMatrix!AH45+'Map and Results'!$G$54-'Map and Results'!$G63)*(TowerDistanceMatrix!AH45-'Map and Results'!$G$54+'Map and Results'!$G63)*(TowerDistanceMatrix!AH45+'Map and Results'!$G$54+'Map and Results'!$G63))))</f>
        <v>0</v>
      </c>
      <c r="AI46" s="26">
        <f ca="1">IF(TowerDistanceMatrix!AI45&lt;=ABS('Map and Results'!$G$55-'Map and Results'!$G63),MIN('Map and Results'!$H$55,'Map and Results'!$H63),IF(TowerDistanceMatrix!AI45&gt;=('Map and Results'!$G63+'Map and Results'!$G$55),0,'Map and Results'!$G$55^2*ACOS((TowerDistanceMatrix!AI45^2+'Map and Results'!$G$55^2-'Map and Results'!$G63^2)/(2*TowerDistanceMatrix!AI45*'Map and Results'!$G$55))+'Map and Results'!$G63^2*ACOS((TowerDistanceMatrix!AI45^2-'Map and Results'!$G$55^2+'Map and Results'!$G63^2)/(2*TowerDistanceMatrix!AI45*'Map and Results'!$G63))-0.5*SQRT((-TowerDistanceMatrix!AI45+'Map and Results'!$G$55+'Map and Results'!$G63)*(TowerDistanceMatrix!AI45+'Map and Results'!$G$55-'Map and Results'!$G63)*(TowerDistanceMatrix!AI45-'Map and Results'!$G$55+'Map and Results'!$G63)*(TowerDistanceMatrix!AI45+'Map and Results'!$G$55+'Map and Results'!$G63))))</f>
        <v>0</v>
      </c>
      <c r="AJ46" s="26">
        <f ca="1">IF(TowerDistanceMatrix!AJ45&lt;=ABS('Map and Results'!$G$56-'Map and Results'!$G63),MIN('Map and Results'!$H$56,'Map and Results'!$H63),IF(TowerDistanceMatrix!AJ45&gt;=('Map and Results'!$G63+'Map and Results'!$G$56),0,'Map and Results'!$G$56^2*ACOS((TowerDistanceMatrix!AJ45^2+'Map and Results'!$G$56^2-'Map and Results'!$G63^2)/(2*TowerDistanceMatrix!AJ45*'Map and Results'!$G$56))+'Map and Results'!$G63^2*ACOS((TowerDistanceMatrix!AJ45^2-'Map and Results'!$G$56^2+'Map and Results'!$G63^2)/(2*TowerDistanceMatrix!AJ45*'Map and Results'!$G63))-0.5*SQRT((-TowerDistanceMatrix!AJ45+'Map and Results'!$G$56+'Map and Results'!$G63)*(TowerDistanceMatrix!AJ45+'Map and Results'!$G$56-'Map and Results'!$G63)*(TowerDistanceMatrix!AJ45-'Map and Results'!$G$56+'Map and Results'!$G63)*(TowerDistanceMatrix!AJ45+'Map and Results'!$G$56+'Map and Results'!$G63))))</f>
        <v>0</v>
      </c>
      <c r="AK46" s="26">
        <f ca="1">IF(TowerDistanceMatrix!AK45&lt;=ABS('Map and Results'!$G$57-'Map and Results'!$G63),MIN('Map and Results'!$H$57,'Map and Results'!$H63),IF(TowerDistanceMatrix!AK45&gt;=('Map and Results'!$G63+'Map and Results'!$G$57),0,'Map and Results'!$G$57^2*ACOS((TowerDistanceMatrix!AK45^2+'Map and Results'!$G$57^2-'Map and Results'!$G63^2)/(2*TowerDistanceMatrix!AK45*'Map and Results'!$G$57))+'Map and Results'!$G63^2*ACOS((TowerDistanceMatrix!AK45^2-'Map and Results'!$G$57^2+'Map and Results'!$G63^2)/(2*TowerDistanceMatrix!AK45*'Map and Results'!$G63))-0.5*SQRT((-TowerDistanceMatrix!AK45+'Map and Results'!$G$57+'Map and Results'!$G63)*(TowerDistanceMatrix!AK45+'Map and Results'!$G$57-'Map and Results'!$G63)*(TowerDistanceMatrix!AK45-'Map and Results'!$G$57+'Map and Results'!$G63)*(TowerDistanceMatrix!AK45+'Map and Results'!$G$57+'Map and Results'!$G63))))</f>
        <v>0</v>
      </c>
      <c r="AL46" s="26">
        <f ca="1">IF(TowerDistanceMatrix!AL45&lt;=ABS('Map and Results'!$G$58-'Map and Results'!$G63),MIN('Map and Results'!$H$58,'Map and Results'!$H63),IF(TowerDistanceMatrix!AL45&gt;=('Map and Results'!$G63+'Map and Results'!$G$58),0,'Map and Results'!$G$58^2*ACOS((TowerDistanceMatrix!AL45^2+'Map and Results'!$G$58^2-'Map and Results'!$G63^2)/(2*TowerDistanceMatrix!AL45*'Map and Results'!$G$58))+'Map and Results'!$G63^2*ACOS((TowerDistanceMatrix!AL45^2-'Map and Results'!$G$58^2+'Map and Results'!$G63^2)/(2*TowerDistanceMatrix!AL45*'Map and Results'!$G63))-0.5*SQRT((-TowerDistanceMatrix!AL45+'Map and Results'!$G$58+'Map and Results'!$G63)*(TowerDistanceMatrix!AL45+'Map and Results'!$G$58-'Map and Results'!$G63)*(TowerDistanceMatrix!AL45-'Map and Results'!$G$58+'Map and Results'!$G63)*(TowerDistanceMatrix!AL45+'Map and Results'!$G$58+'Map and Results'!$G63))))</f>
        <v>0</v>
      </c>
      <c r="AM46" s="26">
        <f ca="1">IF(TowerDistanceMatrix!AM45&lt;=ABS('Map and Results'!$G$59-'Map and Results'!$G63),MIN('Map and Results'!$H$59,'Map and Results'!$H63),IF(TowerDistanceMatrix!AM45&gt;=('Map and Results'!$G63+'Map and Results'!$G$59),0,'Map and Results'!$G$59^2*ACOS((TowerDistanceMatrix!AM45^2+'Map and Results'!$G$59^2-'Map and Results'!$G63^2)/(2*TowerDistanceMatrix!AM45*'Map and Results'!$G$59))+'Map and Results'!$G63^2*ACOS((TowerDistanceMatrix!AM45^2-'Map and Results'!$G$59^2+'Map and Results'!$G63^2)/(2*TowerDistanceMatrix!AM45*'Map and Results'!$G63))-0.5*SQRT((-TowerDistanceMatrix!AM45+'Map and Results'!$G$59+'Map and Results'!$G63)*(TowerDistanceMatrix!AM45+'Map and Results'!$G$59-'Map and Results'!$G63)*(TowerDistanceMatrix!AM45-'Map and Results'!$G$59+'Map and Results'!$G63)*(TowerDistanceMatrix!AM45+'Map and Results'!$G$59+'Map and Results'!$G63))))</f>
        <v>0</v>
      </c>
      <c r="AN46" s="26">
        <f ca="1">IF(TowerDistanceMatrix!AN45&lt;=ABS('Map and Results'!$G$60-'Map and Results'!$G63),MIN('Map and Results'!$H$60,'Map and Results'!$H63),IF(TowerDistanceMatrix!AN45&gt;=('Map and Results'!$G63+'Map and Results'!$G$60),0,'Map and Results'!$G$60^2*ACOS((TowerDistanceMatrix!AN45^2+'Map and Results'!$G$60^2-'Map and Results'!$G63^2)/(2*TowerDistanceMatrix!AN45*'Map and Results'!$G$60))+'Map and Results'!$G63^2*ACOS((TowerDistanceMatrix!AN45^2-'Map and Results'!$G$60^2+'Map and Results'!$G63^2)/(2*TowerDistanceMatrix!AN45*'Map and Results'!$G63))-0.5*SQRT((-TowerDistanceMatrix!AN45+'Map and Results'!$G$60+'Map and Results'!$G63)*(TowerDistanceMatrix!AN45+'Map and Results'!$G$60-'Map and Results'!$G63)*(TowerDistanceMatrix!AN45-'Map and Results'!$G$60+'Map and Results'!$G63)*(TowerDistanceMatrix!AN45+'Map and Results'!$G$60+'Map and Results'!$G63))))</f>
        <v>0</v>
      </c>
      <c r="AO46" s="26">
        <f ca="1">IF(TowerDistanceMatrix!AO45&lt;=ABS('Map and Results'!$G$61-'Map and Results'!$G63),MIN('Map and Results'!$H$61,'Map and Results'!$H63),IF(TowerDistanceMatrix!AO45&gt;=('Map and Results'!$G63+'Map and Results'!$G$61),0,'Map and Results'!$G$61^2*ACOS((TowerDistanceMatrix!AO45^2+'Map and Results'!$G$61^2-'Map and Results'!$G63^2)/(2*TowerDistanceMatrix!AO45*'Map and Results'!$G$61))+'Map and Results'!$G63^2*ACOS((TowerDistanceMatrix!AO45^2-'Map and Results'!$G$61^2+'Map and Results'!$G63^2)/(2*TowerDistanceMatrix!AO45*'Map and Results'!$G63))-0.5*SQRT((-TowerDistanceMatrix!AO45+'Map and Results'!$G$61+'Map and Results'!$G63)*(TowerDistanceMatrix!AO45+'Map and Results'!$G$61-'Map and Results'!$G63)*(TowerDistanceMatrix!AO45-'Map and Results'!$G$61+'Map and Results'!$G63)*(TowerDistanceMatrix!AO45+'Map and Results'!$G$61+'Map and Results'!$G63))))</f>
        <v>0</v>
      </c>
      <c r="AP46" s="26">
        <f ca="1">IF(TowerDistanceMatrix!AP45&lt;=ABS('Map and Results'!$G$62-'Map and Results'!$G63),MIN('Map and Results'!$H$62,'Map and Results'!$H63),IF(TowerDistanceMatrix!AP45&gt;=('Map and Results'!$G63+'Map and Results'!$G$62),0,'Map and Results'!$G$62^2*ACOS((TowerDistanceMatrix!AP45^2+'Map and Results'!$G$62^2-'Map and Results'!$G63^2)/(2*TowerDistanceMatrix!AP45*'Map and Results'!$G$62))+'Map and Results'!$G63^2*ACOS((TowerDistanceMatrix!AP45^2-'Map and Results'!$G$62^2+'Map and Results'!$G63^2)/(2*TowerDistanceMatrix!AP45*'Map and Results'!$G63))-0.5*SQRT((-TowerDistanceMatrix!AP45+'Map and Results'!$G$62+'Map and Results'!$G63)*(TowerDistanceMatrix!AP45+'Map and Results'!$G$62-'Map and Results'!$G63)*(TowerDistanceMatrix!AP45-'Map and Results'!$G$62+'Map and Results'!$G63)*(TowerDistanceMatrix!AP45+'Map and Results'!$G$62+'Map and Results'!$G63))))</f>
        <v>0</v>
      </c>
      <c r="AQ46" s="26">
        <f ca="1">IF(TowerDistanceMatrix!AQ45&lt;=ABS('Map and Results'!$G$63-'Map and Results'!$G63),MIN('Map and Results'!$H$63,'Map and Results'!$H63),IF(TowerDistanceMatrix!AQ45&gt;=('Map and Results'!$G63+'Map and Results'!$G$63),0,'Map and Results'!$G$63^2*ACOS((TowerDistanceMatrix!AQ45^2+'Map and Results'!$G$63^2-'Map and Results'!$G63^2)/(2*TowerDistanceMatrix!AQ45*'Map and Results'!$G$63))+'Map and Results'!$G63^2*ACOS((TowerDistanceMatrix!AQ45^2-'Map and Results'!$G$63^2+'Map and Results'!$G63^2)/(2*TowerDistanceMatrix!AQ45*'Map and Results'!$G63))-0.5*SQRT((-TowerDistanceMatrix!AQ45+'Map and Results'!$G$63+'Map and Results'!$G63)*(TowerDistanceMatrix!AQ45+'Map and Results'!$G$63-'Map and Results'!$G63)*(TowerDistanceMatrix!AQ45-'Map and Results'!$G$63+'Map and Results'!$G63)*(TowerDistanceMatrix!AQ45+'Map and Results'!$G$63+'Map and Results'!$G63))))</f>
        <v>0</v>
      </c>
      <c r="AR46" s="26">
        <f ca="1">IF(TowerDistanceMatrix!AR45&lt;=ABS('Map and Results'!$G$64-'Map and Results'!$G63),MIN('Map and Results'!$H$64,'Map and Results'!$H63),IF(TowerDistanceMatrix!AR45&gt;=('Map and Results'!$G63+'Map and Results'!$G$64),0,'Map and Results'!$G$64^2*ACOS((TowerDistanceMatrix!AR45^2+'Map and Results'!$G$64^2-'Map and Results'!$G63^2)/(2*TowerDistanceMatrix!AR45*'Map and Results'!$G$64))+'Map and Results'!$G63^2*ACOS((TowerDistanceMatrix!AR45^2-'Map and Results'!$G$64^2+'Map and Results'!$G63^2)/(2*TowerDistanceMatrix!AR45*'Map and Results'!$G63))-0.5*SQRT((-TowerDistanceMatrix!AR45+'Map and Results'!$G$64+'Map and Results'!$G63)*(TowerDistanceMatrix!AR45+'Map and Results'!$G$64-'Map and Results'!$G63)*(TowerDistanceMatrix!AR45-'Map and Results'!$G$64+'Map and Results'!$G63)*(TowerDistanceMatrix!AR45+'Map and Results'!$G$64+'Map and Results'!$G63))))</f>
        <v>0</v>
      </c>
      <c r="AS46" s="26">
        <f ca="1">IF(TowerDistanceMatrix!AS45&lt;=ABS('Map and Results'!$G$65-'Map and Results'!$G63),MIN('Map and Results'!$H$65,'Map and Results'!$H63),IF(TowerDistanceMatrix!AS45&gt;=('Map and Results'!$G63+'Map and Results'!$G$65),0,'Map and Results'!$G$65^2*ACOS((TowerDistanceMatrix!AS45^2+'Map and Results'!$G$65^2-'Map and Results'!$G63^2)/(2*TowerDistanceMatrix!AS45*'Map and Results'!$G$65))+'Map and Results'!$G63^2*ACOS((TowerDistanceMatrix!AS45^2-'Map and Results'!$G$65^2+'Map and Results'!$G63^2)/(2*TowerDistanceMatrix!AS45*'Map and Results'!$G63))-0.5*SQRT((-TowerDistanceMatrix!AS45+'Map and Results'!$G$65+'Map and Results'!$G63)*(TowerDistanceMatrix!AS45+'Map and Results'!$G$65-'Map and Results'!$G63)*(TowerDistanceMatrix!AS45-'Map and Results'!$G$65+'Map and Results'!$G63)*(TowerDistanceMatrix!AS45+'Map and Results'!$G$65+'Map and Results'!$G63))))</f>
        <v>0</v>
      </c>
      <c r="AT46" s="26">
        <f ca="1">IF(TowerDistanceMatrix!AT45&lt;=ABS('Map and Results'!$G$66-'Map and Results'!$G63),MIN('Map and Results'!$H$66,'Map and Results'!$H63),IF(TowerDistanceMatrix!AT45&gt;=('Map and Results'!$G63+'Map and Results'!$G$66),0,'Map and Results'!$G$66^2*ACOS((TowerDistanceMatrix!AT45^2+'Map and Results'!$G$66^2-'Map and Results'!$G63^2)/(2*TowerDistanceMatrix!AT45*'Map and Results'!$G$66))+'Map and Results'!$G63^2*ACOS((TowerDistanceMatrix!AT45^2-'Map and Results'!$G$66^2+'Map and Results'!$G63^2)/(2*TowerDistanceMatrix!AT45*'Map and Results'!$G63))-0.5*SQRT((-TowerDistanceMatrix!AT45+'Map and Results'!$G$66+'Map and Results'!$G63)*(TowerDistanceMatrix!AT45+'Map and Results'!$G$66-'Map and Results'!$G63)*(TowerDistanceMatrix!AT45-'Map and Results'!$G$66+'Map and Results'!$G63)*(TowerDistanceMatrix!AT45+'Map and Results'!$G$66+'Map and Results'!$G63))))</f>
        <v>0</v>
      </c>
      <c r="AU46" s="26">
        <f ca="1">IF(TowerDistanceMatrix!AU45&lt;=ABS('Map and Results'!$G$67-'Map and Results'!$G63),MIN('Map and Results'!$H$67,'Map and Results'!$H63),IF(TowerDistanceMatrix!AU45&gt;=('Map and Results'!$G63+'Map and Results'!$G$67),0,'Map and Results'!$G$67^2*ACOS((TowerDistanceMatrix!AU45^2+'Map and Results'!$G$67^2-'Map and Results'!$G63^2)/(2*TowerDistanceMatrix!AU45*'Map and Results'!$G$67))+'Map and Results'!$G63^2*ACOS((TowerDistanceMatrix!AU45^2-'Map and Results'!$G$67^2+'Map and Results'!$G63^2)/(2*TowerDistanceMatrix!AU45*'Map and Results'!$G63))-0.5*SQRT((-TowerDistanceMatrix!AU45+'Map and Results'!$G$67+'Map and Results'!$G63)*(TowerDistanceMatrix!AU45+'Map and Results'!$G$67-'Map and Results'!$G63)*(TowerDistanceMatrix!AU45-'Map and Results'!$G$67+'Map and Results'!$G63)*(TowerDistanceMatrix!AU45+'Map and Results'!$G$67+'Map and Results'!$G63))))</f>
        <v>0</v>
      </c>
      <c r="AV46" s="26">
        <f ca="1">IF(TowerDistanceMatrix!AV45&lt;=ABS('Map and Results'!$G$68-'Map and Results'!$G63),MIN('Map and Results'!$H$68,'Map and Results'!$H63),IF(TowerDistanceMatrix!AV45&gt;=('Map and Results'!$G63+'Map and Results'!$G$68),0,'Map and Results'!$G$68^2*ACOS((TowerDistanceMatrix!AV45^2+'Map and Results'!$G$68^2-'Map and Results'!$G63^2)/(2*TowerDistanceMatrix!AV45*'Map and Results'!$G$68))+'Map and Results'!$G63^2*ACOS((TowerDistanceMatrix!AV45^2-'Map and Results'!$G$68^2+'Map and Results'!$G63^2)/(2*TowerDistanceMatrix!AV45*'Map and Results'!$G63))-0.5*SQRT((-TowerDistanceMatrix!AV45+'Map and Results'!$G$68+'Map and Results'!$G63)*(TowerDistanceMatrix!AV45+'Map and Results'!$G$68-'Map and Results'!$G63)*(TowerDistanceMatrix!AV45-'Map and Results'!$G$68+'Map and Results'!$G63)*(TowerDistanceMatrix!AV45+'Map and Results'!$G$68+'Map and Results'!$G63))))</f>
        <v>0</v>
      </c>
      <c r="AW46" s="26">
        <f ca="1">IF(TowerDistanceMatrix!AW45&lt;=ABS('Map and Results'!$G$69-'Map and Results'!$G63),MIN('Map and Results'!$H$69,'Map and Results'!$H63),IF(TowerDistanceMatrix!AW45&gt;=('Map and Results'!$G63+'Map and Results'!$G$69),0,'Map and Results'!$G$69^2*ACOS((TowerDistanceMatrix!AW45^2+'Map and Results'!$G$69^2-'Map and Results'!$G63^2)/(2*TowerDistanceMatrix!AW45*'Map and Results'!$G$69))+'Map and Results'!$G63^2*ACOS((TowerDistanceMatrix!AW45^2-'Map and Results'!$G$69^2+'Map and Results'!$G63^2)/(2*TowerDistanceMatrix!AW45*'Map and Results'!$G63))-0.5*SQRT((-TowerDistanceMatrix!AW45+'Map and Results'!$G$69+'Map and Results'!$G63)*(TowerDistanceMatrix!AW45+'Map and Results'!$G$69-'Map and Results'!$G63)*(TowerDistanceMatrix!AW45-'Map and Results'!$G$69+'Map and Results'!$G63)*(TowerDistanceMatrix!AW45+'Map and Results'!$G$69+'Map and Results'!$G63))))</f>
        <v>0</v>
      </c>
      <c r="AX46" s="26">
        <f ca="1">IF(TowerDistanceMatrix!AX45&lt;=ABS('Map and Results'!$G$70-'Map and Results'!$G63),MIN('Map and Results'!$H$70,'Map and Results'!$H63),IF(TowerDistanceMatrix!AX45&gt;=('Map and Results'!$G63+'Map and Results'!$G$70),0,'Map and Results'!$G$70^2*ACOS((TowerDistanceMatrix!AX45^2+'Map and Results'!$G$70^2-'Map and Results'!$G63^2)/(2*TowerDistanceMatrix!AX45*'Map and Results'!$G$70))+'Map and Results'!$G63^2*ACOS((TowerDistanceMatrix!AX45^2-'Map and Results'!$G$70^2+'Map and Results'!$G63^2)/(2*TowerDistanceMatrix!AX45*'Map and Results'!$G63))-0.5*SQRT((-TowerDistanceMatrix!AX45+'Map and Results'!$G$70+'Map and Results'!$G63)*(TowerDistanceMatrix!AX45+'Map and Results'!$G$70-'Map and Results'!$G63)*(TowerDistanceMatrix!AX45-'Map and Results'!$G$70+'Map and Results'!$G63)*(TowerDistanceMatrix!AX45+'Map and Results'!$G$70+'Map and Results'!$G63))))</f>
        <v>0</v>
      </c>
      <c r="AY46" s="26">
        <f ca="1">IF(TowerDistanceMatrix!AY45&lt;=ABS('Map and Results'!$G$71-'Map and Results'!$G63),MIN('Map and Results'!$H$71,'Map and Results'!$H63),IF(TowerDistanceMatrix!AY45&gt;=('Map and Results'!$G63+'Map and Results'!$G$71),0,'Map and Results'!$G$71^2*ACOS((TowerDistanceMatrix!AY45^2+'Map and Results'!$G$71^2-'Map and Results'!$G63^2)/(2*TowerDistanceMatrix!AY45*'Map and Results'!$G$71))+'Map and Results'!$G63^2*ACOS((TowerDistanceMatrix!AY45^2-'Map and Results'!$G$71^2+'Map and Results'!$G63^2)/(2*TowerDistanceMatrix!AY45*'Map and Results'!$G63))-0.5*SQRT((-TowerDistanceMatrix!AY45+'Map and Results'!$G$71+'Map and Results'!$G63)*(TowerDistanceMatrix!AY45+'Map and Results'!$G$71-'Map and Results'!$G63)*(TowerDistanceMatrix!AY45-'Map and Results'!$G$71+'Map and Results'!$G63)*(TowerDistanceMatrix!AY45+'Map and Results'!$G$71+'Map and Results'!$G63))))</f>
        <v>0</v>
      </c>
      <c r="AZ46" s="26">
        <f ca="1">IF(TowerDistanceMatrix!AZ45&lt;=ABS('Map and Results'!$G$72-'Map and Results'!$G63),MIN('Map and Results'!$H$72,'Map and Results'!$H63),IF(TowerDistanceMatrix!AZ45&gt;=('Map and Results'!$G63+'Map and Results'!$G$72),0,'Map and Results'!$G$72^2*ACOS((TowerDistanceMatrix!AZ45^2+'Map and Results'!$G$72^2-'Map and Results'!$G63^2)/(2*TowerDistanceMatrix!AZ45*'Map and Results'!$G$72))+'Map and Results'!$G63^2*ACOS((TowerDistanceMatrix!AZ45^2-'Map and Results'!$G$72^2+'Map and Results'!$G63^2)/(2*TowerDistanceMatrix!AZ45*'Map and Results'!$G63))-0.5*SQRT((-TowerDistanceMatrix!AZ45+'Map and Results'!$G$72+'Map and Results'!$G63)*(TowerDistanceMatrix!AZ45+'Map and Results'!$G$72-'Map and Results'!$G63)*(TowerDistanceMatrix!AZ45-'Map and Results'!$G$72+'Map and Results'!$G63)*(TowerDistanceMatrix!AZ45+'Map and Results'!$G$72+'Map and Results'!$G63))))</f>
        <v>0</v>
      </c>
      <c r="BA46" s="26"/>
      <c r="BB46" s="26"/>
      <c r="BC46">
        <f ca="1">IF('Map and Results'!B63=0,0,SUM(C46:AZ46))-BE46</f>
        <v>0</v>
      </c>
      <c r="BD46">
        <v>41</v>
      </c>
      <c r="BE46">
        <f t="shared" ca="1" si="3"/>
        <v>0</v>
      </c>
      <c r="BG46">
        <f t="shared" ca="1" si="1"/>
        <v>0</v>
      </c>
      <c r="BH46">
        <f t="shared" ca="1" si="2"/>
        <v>0</v>
      </c>
      <c r="BJ46">
        <f ca="1">IF('Map and Results'!B63=0,0,IF((SUM(C46:AZ46)-BE46)&gt;BH46,$BJ$3,0))</f>
        <v>0</v>
      </c>
    </row>
    <row r="47" spans="2:62" ht="15">
      <c r="B47" s="7">
        <v>42</v>
      </c>
      <c r="C47" s="4">
        <f ca="1">IF(TowerDistanceMatrix!C46&lt;=ABS('Map and Results'!$G$23-'Map and Results'!G64),MIN('Map and Results'!H64,'Map and Results'!H62),IF(TowerDistanceMatrix!C46&gt;=('Map and Results'!$G$23+'Map and Results'!G64),0,'Map and Results'!$G$23^2*ACOS((TowerDistanceMatrix!C46^2+'Map and Results'!$G$23^2-'Map and Results'!G64^2)/(2*TowerDistanceMatrix!C46*'Map and Results'!$G$23))+'Map and Results'!G64^2*ACOS((TowerDistanceMatrix!C46^2-'Map and Results'!$G$23^2+'Map and Results'!G64^2)/(2*TowerDistanceMatrix!C46*'Map and Results'!G64))-0.5*SQRT((-TowerDistanceMatrix!C46+'Map and Results'!$G$23+'Map and Results'!G64)*(TowerDistanceMatrix!C46+'Map and Results'!$G$23-'Map and Results'!G64)*(TowerDistanceMatrix!C46-'Map and Results'!$G$23+'Map and Results'!G64)*(TowerDistanceMatrix!C46+'Map and Results'!$G$23+'Map and Results'!G64))))</f>
        <v>0</v>
      </c>
      <c r="D47">
        <f ca="1">IF(TowerDistanceMatrix!D46&lt;=ABS('Map and Results'!$G$24-'Map and Results'!G64),MIN('Map and Results'!$H$24,'Map and Results'!H64),IF(TowerDistanceMatrix!D46&gt;=('Map and Results'!G64+'Map and Results'!$G$24),0,'Map and Results'!$G$24^2*ACOS((TowerDistanceMatrix!D46^2+'Map and Results'!$G$24^2-'Map and Results'!G64^2)/(2*TowerDistanceMatrix!D46*'Map and Results'!$G$24))+'Map and Results'!G64^2*ACOS((TowerDistanceMatrix!D46^2-'Map and Results'!$G$24^2+'Map and Results'!G64^2)/(2*TowerDistanceMatrix!D46*'Map and Results'!G64))-0.5*SQRT((-TowerDistanceMatrix!D46+'Map and Results'!$G$24+'Map and Results'!G64)*(TowerDistanceMatrix!D46+'Map and Results'!$G$24-'Map and Results'!G64)*(TowerDistanceMatrix!D46-'Map and Results'!$G$24+'Map and Results'!G64)*(TowerDistanceMatrix!D46+'Map and Results'!$G$24+'Map and Results'!G64))))</f>
        <v>0</v>
      </c>
      <c r="E47">
        <f ca="1">IF(TowerDistanceMatrix!E46&lt;=ABS('Map and Results'!$G$25-'Map and Results'!G64),MIN('Map and Results'!$H$25,'Map and Results'!H64),IF(TowerDistanceMatrix!E46&gt;=('Map and Results'!G64+'Map and Results'!$G$25),0,'Map and Results'!$G$25^2*ACOS((TowerDistanceMatrix!E46^2+'Map and Results'!$G$25^2-'Map and Results'!G64^2)/(2*TowerDistanceMatrix!E46*'Map and Results'!$G$25))+'Map and Results'!G64^2*ACOS((TowerDistanceMatrix!E46^2-'Map and Results'!$G$25^2+'Map and Results'!G64^2)/(2*TowerDistanceMatrix!E46*'Map and Results'!G64))-0.5*SQRT((-TowerDistanceMatrix!E46+'Map and Results'!$G$25+'Map and Results'!G64)*(TowerDistanceMatrix!E46+'Map and Results'!$G$25-'Map and Results'!G64)*(TowerDistanceMatrix!E46-'Map and Results'!$G$25+'Map and Results'!G64)*(TowerDistanceMatrix!E46+'Map and Results'!$G$25+'Map and Results'!G64))))</f>
        <v>408.09626910085763</v>
      </c>
      <c r="F47">
        <f ca="1">IF(TowerDistanceMatrix!F46&lt;=ABS('Map and Results'!$G$26-'Map and Results'!$G64),MIN('Map and Results'!$H$26,'Map and Results'!$H64),IF(TowerDistanceMatrix!F46&gt;=('Map and Results'!$G64+'Map and Results'!$G$26),0,'Map and Results'!$G$26^2*ACOS((TowerDistanceMatrix!F46^2+'Map and Results'!$G$26^2-'Map and Results'!$G64^2)/(2*TowerDistanceMatrix!F46*'Map and Results'!$G$26))+'Map and Results'!$G64^2*ACOS((TowerDistanceMatrix!F46^2-'Map and Results'!$G$26^2+'Map and Results'!$G64^2)/(2*TowerDistanceMatrix!F46*'Map and Results'!$G64))-0.5*SQRT((-TowerDistanceMatrix!F46+'Map and Results'!$G$26+'Map and Results'!$G64)*(TowerDistanceMatrix!F46+'Map and Results'!$G$26-'Map and Results'!$G64)*(TowerDistanceMatrix!F46-'Map and Results'!$G$26+'Map and Results'!$G64)*(TowerDistanceMatrix!F46+'Map and Results'!$G$26+'Map and Results'!$G64))))</f>
        <v>0</v>
      </c>
      <c r="G47" s="26">
        <f ca="1">IF(TowerDistanceMatrix!G46&lt;=ABS('Map and Results'!$G$27-'Map and Results'!$G64),MIN('Map and Results'!$H$27,'Map and Results'!$H64),IF(TowerDistanceMatrix!G46&gt;=('Map and Results'!$G64+'Map and Results'!$G$27),0,'Map and Results'!$G$27^2*ACOS((TowerDistanceMatrix!G46^2+'Map and Results'!$G$27^2-'Map and Results'!$G64^2)/(2*TowerDistanceMatrix!G46*'Map and Results'!$G$27))+'Map and Results'!$G64^2*ACOS((TowerDistanceMatrix!G46^2-'Map and Results'!$G$27^2+'Map and Results'!$G64^2)/(2*TowerDistanceMatrix!G46*'Map and Results'!$G64))-0.5*SQRT((-TowerDistanceMatrix!G46+'Map and Results'!$G$27+'Map and Results'!$G64)*(TowerDistanceMatrix!G46+'Map and Results'!$G$27-'Map and Results'!$G64)*(TowerDistanceMatrix!G46-'Map and Results'!$G$27+'Map and Results'!$G64)*(TowerDistanceMatrix!G46+'Map and Results'!$G$27+'Map and Results'!$G64))))</f>
        <v>0</v>
      </c>
      <c r="H47" s="26">
        <f ca="1">IF(TowerDistanceMatrix!H46&lt;=ABS('Map and Results'!$G$28-'Map and Results'!$G64),MIN('Map and Results'!$H$28,'Map and Results'!$H64),IF(TowerDistanceMatrix!H46&gt;=('Map and Results'!$G64+'Map and Results'!$G$28),0,'Map and Results'!$G$28^2*ACOS((TowerDistanceMatrix!H46^2+'Map and Results'!$G$28^2-'Map and Results'!$G64^2)/(2*TowerDistanceMatrix!H46*'Map and Results'!$G$28))+'Map and Results'!$G64^2*ACOS((TowerDistanceMatrix!H46^2-'Map and Results'!$G$28^2+'Map and Results'!$G64^2)/(2*TowerDistanceMatrix!H46*'Map and Results'!$G64))-0.5*SQRT((-TowerDistanceMatrix!H46+'Map and Results'!$G$28+'Map and Results'!$G64)*(TowerDistanceMatrix!H46+'Map and Results'!$G$28-'Map and Results'!$G64)*(TowerDistanceMatrix!H46-'Map and Results'!$G$28+'Map and Results'!$G64)*(TowerDistanceMatrix!H46+'Map and Results'!$G$28+'Map and Results'!$G64))))</f>
        <v>0</v>
      </c>
      <c r="I47">
        <f ca="1">IF(TowerDistanceMatrix!I46&lt;=ABS('Map and Results'!$G$29-'Map and Results'!$G64),MIN('Map and Results'!$H$29,'Map and Results'!$H64),IF(TowerDistanceMatrix!I46&gt;=('Map and Results'!$G64+'Map and Results'!$G$29),0,'Map and Results'!$G$29^2*ACOS((TowerDistanceMatrix!I46^2+'Map and Results'!$G$29^2-'Map and Results'!$G64^2)/(2*TowerDistanceMatrix!I46*'Map and Results'!$G$29))+'Map and Results'!$G64^2*ACOS((TowerDistanceMatrix!I46^2-'Map and Results'!$G$29^2+'Map and Results'!$G64^2)/(2*TowerDistanceMatrix!I46*'Map and Results'!$G64))-0.5*SQRT((-TowerDistanceMatrix!I46+'Map and Results'!$G$29+'Map and Results'!$G64)*(TowerDistanceMatrix!I46+'Map and Results'!$G$29-'Map and Results'!$G64)*(TowerDistanceMatrix!I46-'Map and Results'!$G$29+'Map and Results'!$G64)*(TowerDistanceMatrix!I46+'Map and Results'!$G$29+'Map and Results'!$G64))))</f>
        <v>0</v>
      </c>
      <c r="J47">
        <f ca="1">IF(TowerDistanceMatrix!J46&lt;=ABS('Map and Results'!$G$30-'Map and Results'!$G64),MIN('Map and Results'!$H$30,'Map and Results'!$H64),IF(TowerDistanceMatrix!J46&gt;=('Map and Results'!$G64+'Map and Results'!$G$30),0,'Map and Results'!$G$30^2*ACOS((TowerDistanceMatrix!J46^2+'Map and Results'!$G$30^2-'Map and Results'!$G64^2)/(2*TowerDistanceMatrix!J46*'Map and Results'!$G$30))+'Map and Results'!$G64^2*ACOS((TowerDistanceMatrix!J46^2-'Map and Results'!$G$30^2+'Map and Results'!$G64^2)/(2*TowerDistanceMatrix!J46*'Map and Results'!$G64))-0.5*SQRT((-TowerDistanceMatrix!J46+'Map and Results'!$G$30+'Map and Results'!$G64)*(TowerDistanceMatrix!J46+'Map and Results'!$G$30-'Map and Results'!$G64)*(TowerDistanceMatrix!J46-'Map and Results'!$G$30+'Map and Results'!$G64)*(TowerDistanceMatrix!J46+'Map and Results'!$G$30+'Map and Results'!$G64))))</f>
        <v>0</v>
      </c>
      <c r="K47" s="26">
        <f ca="1">IF(TowerDistanceMatrix!K46&lt;=ABS('Map and Results'!$G$31-'Map and Results'!$G64),MIN('Map and Results'!$H$31,'Map and Results'!$H64),IF(TowerDistanceMatrix!K46&gt;=('Map and Results'!$G64+'Map and Results'!$G$31),0,'Map and Results'!$G$31^2*ACOS((TowerDistanceMatrix!K46^2+'Map and Results'!$G$31^2-'Map and Results'!$G64^2)/(2*TowerDistanceMatrix!K46*'Map and Results'!$G$31))+'Map and Results'!$G64^2*ACOS((TowerDistanceMatrix!K46^2-'Map and Results'!$G$31^2+'Map and Results'!$G64^2)/(2*TowerDistanceMatrix!K46*'Map and Results'!$G64))-0.5*SQRT((-TowerDistanceMatrix!K46+'Map and Results'!$G$31+'Map and Results'!$G64)*(TowerDistanceMatrix!K46+'Map and Results'!$G$31-'Map and Results'!$G64)*(TowerDistanceMatrix!K46-'Map and Results'!$G$31+'Map and Results'!$G64)*(TowerDistanceMatrix!K46+'Map and Results'!$G$31+'Map and Results'!$G64))))</f>
        <v>0</v>
      </c>
      <c r="L47" s="26">
        <f ca="1">IF(TowerDistanceMatrix!L46&lt;=ABS('Map and Results'!$G$32-'Map and Results'!$G64),MIN('Map and Results'!$H$32,'Map and Results'!$H64),IF(TowerDistanceMatrix!L46&gt;=('Map and Results'!$G64+'Map and Results'!$G$32),0,'Map and Results'!$G$32^2*ACOS((TowerDistanceMatrix!L46^2+'Map and Results'!$G$32^2-'Map and Results'!$G64^2)/(2*TowerDistanceMatrix!L46*'Map and Results'!$G$32))+'Map and Results'!$G64^2*ACOS((TowerDistanceMatrix!L46^2-'Map and Results'!$G$32^2+'Map and Results'!$G64^2)/(2*TowerDistanceMatrix!L46*'Map and Results'!$G64))-0.5*SQRT((-TowerDistanceMatrix!L46+'Map and Results'!$G$32+'Map and Results'!$G64)*(TowerDistanceMatrix!L46+'Map and Results'!$G$32-'Map and Results'!$G64)*(TowerDistanceMatrix!L46-'Map and Results'!$G$32+'Map and Results'!$G64)*(TowerDistanceMatrix!L46+'Map and Results'!$G$32+'Map and Results'!$G64))))</f>
        <v>0</v>
      </c>
      <c r="M47" s="26">
        <f ca="1">IF(TowerDistanceMatrix!M46&lt;=ABS('Map and Results'!$G$33-'Map and Results'!$G64),MIN('Map and Results'!$H$33,'Map and Results'!$H64),IF(TowerDistanceMatrix!M46&gt;=('Map and Results'!$G64+'Map and Results'!$G$33),0,'Map and Results'!$G$33^2*ACOS((TowerDistanceMatrix!M46^2+'Map and Results'!$G$33^2-'Map and Results'!$G64^2)/(2*TowerDistanceMatrix!M46*'Map and Results'!$G$33))+'Map and Results'!$G64^2*ACOS((TowerDistanceMatrix!M46^2-'Map and Results'!$G$33^2+'Map and Results'!$G64^2)/(2*TowerDistanceMatrix!M46*'Map and Results'!$G64))-0.5*SQRT((-TowerDistanceMatrix!M46+'Map and Results'!$G$33+'Map and Results'!$G64)*(TowerDistanceMatrix!M46+'Map and Results'!$G$33-'Map and Results'!$G64)*(TowerDistanceMatrix!M46-'Map and Results'!$G$33+'Map and Results'!$G64)*(TowerDistanceMatrix!M46+'Map and Results'!$G$33+'Map and Results'!$G64))))</f>
        <v>657.36710664672376</v>
      </c>
      <c r="N47" s="26">
        <f ca="1">IF(TowerDistanceMatrix!N46&lt;=ABS('Map and Results'!$G$34-'Map and Results'!$G64),MIN('Map and Results'!$H$34,'Map and Results'!$H64),IF(TowerDistanceMatrix!N46&gt;=('Map and Results'!$G64+'Map and Results'!$G$34),0,'Map and Results'!$G$34^2*ACOS((TowerDistanceMatrix!N46^2+'Map and Results'!$G$34^2-'Map and Results'!$G64^2)/(2*TowerDistanceMatrix!N46*'Map and Results'!$G$34))+'Map and Results'!$G64^2*ACOS((TowerDistanceMatrix!N46^2-'Map and Results'!$G$34^2+'Map and Results'!$G64^2)/(2*TowerDistanceMatrix!N46*'Map and Results'!$G64))-0.5*SQRT((-TowerDistanceMatrix!N46+'Map and Results'!$G$34+'Map and Results'!$G64)*(TowerDistanceMatrix!N46+'Map and Results'!$G$34-'Map and Results'!$G64)*(TowerDistanceMatrix!N46-'Map and Results'!$G$34+'Map and Results'!$G64)*(TowerDistanceMatrix!N46+'Map and Results'!$G$34+'Map and Results'!$G64))))</f>
        <v>0</v>
      </c>
      <c r="O47" s="26">
        <f ca="1">IF(TowerDistanceMatrix!O46&lt;=ABS('Map and Results'!$G$35-'Map and Results'!$G64),MIN('Map and Results'!$H$35,'Map and Results'!$H64),IF(TowerDistanceMatrix!O46&gt;=('Map and Results'!$G64+'Map and Results'!$G$35),0,'Map and Results'!$G$35^2*ACOS((TowerDistanceMatrix!O46^2+'Map and Results'!$G$35^2-'Map and Results'!$G64^2)/(2*TowerDistanceMatrix!O46*'Map and Results'!$G$35))+'Map and Results'!$G64^2*ACOS((TowerDistanceMatrix!O46^2-'Map and Results'!$G$35^2+'Map and Results'!$G64^2)/(2*TowerDistanceMatrix!O46*'Map and Results'!$G64))-0.5*SQRT((-TowerDistanceMatrix!O46+'Map and Results'!$G$35+'Map and Results'!$G64)*(TowerDistanceMatrix!O46+'Map and Results'!$G$35-'Map and Results'!$G64)*(TowerDistanceMatrix!O46-'Map and Results'!$G$35+'Map and Results'!$G64)*(TowerDistanceMatrix!O46+'Map and Results'!$G$35+'Map and Results'!$G64))))</f>
        <v>0</v>
      </c>
      <c r="P47" s="26">
        <f ca="1">IF(TowerDistanceMatrix!P46&lt;=ABS('Map and Results'!$G$36-'Map and Results'!$G64),MIN('Map and Results'!$H$36,'Map and Results'!$H64),IF(TowerDistanceMatrix!P46&gt;=('Map and Results'!$G64+'Map and Results'!$G$36),0,'Map and Results'!$G$36^2*ACOS((TowerDistanceMatrix!P46^2+'Map and Results'!$G$36^2-'Map and Results'!$G64^2)/(2*TowerDistanceMatrix!P46*'Map and Results'!$G$36))+'Map and Results'!$G64^2*ACOS((TowerDistanceMatrix!P46^2-'Map and Results'!$G$36^2+'Map and Results'!$G64^2)/(2*TowerDistanceMatrix!P46*'Map and Results'!$G64))-0.5*SQRT((-TowerDistanceMatrix!P46+'Map and Results'!$G$36+'Map and Results'!$G64)*(TowerDistanceMatrix!P46+'Map and Results'!$G$36-'Map and Results'!$G64)*(TowerDistanceMatrix!P46-'Map and Results'!$G$36+'Map and Results'!$G64)*(TowerDistanceMatrix!P46+'Map and Results'!$G$36+'Map and Results'!$G64))))</f>
        <v>0</v>
      </c>
      <c r="Q47" s="26">
        <f ca="1">IF(TowerDistanceMatrix!Q46&lt;=ABS('Map and Results'!$G$37-'Map and Results'!$G64),MIN('Map and Results'!$H$37,'Map and Results'!$H64),IF(TowerDistanceMatrix!Q46&gt;=('Map and Results'!$G64+'Map and Results'!$G$37),0,'Map and Results'!$G$37^2*ACOS((TowerDistanceMatrix!Q46^2+'Map and Results'!$G$37^2-'Map and Results'!$G64^2)/(2*TowerDistanceMatrix!Q46*'Map and Results'!$G$37))+'Map and Results'!$G64^2*ACOS((TowerDistanceMatrix!Q46^2-'Map and Results'!$G$37^2+'Map and Results'!$G64^2)/(2*TowerDistanceMatrix!Q46*'Map and Results'!$G64))-0.5*SQRT((-TowerDistanceMatrix!Q46+'Map and Results'!$G$37+'Map and Results'!$G64)*(TowerDistanceMatrix!Q46+'Map and Results'!$G$37-'Map and Results'!$G64)*(TowerDistanceMatrix!Q46-'Map and Results'!$G$37+'Map and Results'!$G64)*(TowerDistanceMatrix!Q46+'Map and Results'!$G$37+'Map and Results'!$G64))))</f>
        <v>0</v>
      </c>
      <c r="R47" s="26">
        <f ca="1">IF(TowerDistanceMatrix!R46&lt;=ABS('Map and Results'!$G$38-'Map and Results'!$G64),MIN('Map and Results'!$H$38,'Map and Results'!$H64),IF(TowerDistanceMatrix!R46&gt;=('Map and Results'!$G64+'Map and Results'!$G$38),0,'Map and Results'!$G$38^2*ACOS((TowerDistanceMatrix!R46^2+'Map and Results'!$G$38^2-'Map and Results'!$G64^2)/(2*TowerDistanceMatrix!R46*'Map and Results'!$G$38))+'Map and Results'!$G64^2*ACOS((TowerDistanceMatrix!R46^2-'Map and Results'!$G$38^2+'Map and Results'!$G64^2)/(2*TowerDistanceMatrix!R46*'Map and Results'!$G64))-0.5*SQRT((-TowerDistanceMatrix!R46+'Map and Results'!$G$38+'Map and Results'!$G64)*(TowerDistanceMatrix!R46+'Map and Results'!$G$38-'Map and Results'!$G64)*(TowerDistanceMatrix!R46-'Map and Results'!$G$38+'Map and Results'!$G64)*(TowerDistanceMatrix!R46+'Map and Results'!$G$38+'Map and Results'!$G64))))</f>
        <v>0</v>
      </c>
      <c r="S47" s="26">
        <f ca="1">IF(TowerDistanceMatrix!S46&lt;=ABS('Map and Results'!$G$39-'Map and Results'!$G64),MIN('Map and Results'!$H$39,'Map and Results'!$H64),IF(TowerDistanceMatrix!S46&gt;=('Map and Results'!$G64+'Map and Results'!$G$39),0,'Map and Results'!$G$39^2*ACOS((TowerDistanceMatrix!S46^2+'Map and Results'!$G$39^2-'Map and Results'!$G64^2)/(2*TowerDistanceMatrix!S46*'Map and Results'!$G$39))+'Map and Results'!$G64^2*ACOS((TowerDistanceMatrix!S46^2-'Map and Results'!$G$39^2+'Map and Results'!$G64^2)/(2*TowerDistanceMatrix!S46*'Map and Results'!$G64))-0.5*SQRT((-TowerDistanceMatrix!S46+'Map and Results'!$G$39+'Map and Results'!$G64)*(TowerDistanceMatrix!S46+'Map and Results'!$G$39-'Map and Results'!$G64)*(TowerDistanceMatrix!S46-'Map and Results'!$G$39+'Map and Results'!$G64)*(TowerDistanceMatrix!S46+'Map and Results'!$G$39+'Map and Results'!$G64))))</f>
        <v>0</v>
      </c>
      <c r="T47" s="26">
        <f ca="1">IF(TowerDistanceMatrix!T46&lt;=ABS('Map and Results'!$G$40-'Map and Results'!$G64),MIN('Map and Results'!$H$40,'Map and Results'!$H64),IF(TowerDistanceMatrix!T46&gt;=('Map and Results'!$G64+'Map and Results'!$G$40),0,'Map and Results'!$G$40^2*ACOS((TowerDistanceMatrix!T46^2+'Map and Results'!$G$40^2-'Map and Results'!$G64^2)/(2*TowerDistanceMatrix!T46*'Map and Results'!$G$40))+'Map and Results'!$G64^2*ACOS((TowerDistanceMatrix!T46^2-'Map and Results'!$G$40^2+'Map and Results'!$G64^2)/(2*TowerDistanceMatrix!T46*'Map and Results'!$G64))-0.5*SQRT((-TowerDistanceMatrix!T46+'Map and Results'!$G$40+'Map and Results'!$G64)*(TowerDistanceMatrix!T46+'Map and Results'!$G$40-'Map and Results'!$G64)*(TowerDistanceMatrix!T46-'Map and Results'!$G$40+'Map and Results'!$G64)*(TowerDistanceMatrix!T46+'Map and Results'!$G$40+'Map and Results'!$G64))))</f>
        <v>0</v>
      </c>
      <c r="U47" s="26">
        <f ca="1">IF(TowerDistanceMatrix!U46&lt;=ABS('Map and Results'!$G$41-'Map and Results'!$G64),MIN('Map and Results'!$H$41,'Map and Results'!$H64),IF(TowerDistanceMatrix!U46&gt;=('Map and Results'!$G64+'Map and Results'!$G$41),0,'Map and Results'!$G$41^2*ACOS((TowerDistanceMatrix!U46^2+'Map and Results'!$G$41^2-'Map and Results'!$G64^2)/(2*TowerDistanceMatrix!U46*'Map and Results'!$G$41))+'Map and Results'!$G64^2*ACOS((TowerDistanceMatrix!U46^2-'Map and Results'!$G$41^2+'Map and Results'!$G64^2)/(2*TowerDistanceMatrix!U46*'Map and Results'!$G64))-0.5*SQRT((-TowerDistanceMatrix!U46+'Map and Results'!$G$41+'Map and Results'!$G64)*(TowerDistanceMatrix!U46+'Map and Results'!$G$41-'Map and Results'!$G64)*(TowerDistanceMatrix!U46-'Map and Results'!$G$41+'Map and Results'!$G64)*(TowerDistanceMatrix!U46+'Map and Results'!$G$41+'Map and Results'!$G64))))</f>
        <v>0</v>
      </c>
      <c r="V47" s="26">
        <f ca="1">IF(TowerDistanceMatrix!V46&lt;=ABS('Map and Results'!$G$42-'Map and Results'!$G64),MIN('Map and Results'!$H$42,'Map and Results'!$H64),IF(TowerDistanceMatrix!V46&gt;=('Map and Results'!$G64+'Map and Results'!$G$42),0,'Map and Results'!$G$42^2*ACOS((TowerDistanceMatrix!V46^2+'Map and Results'!$G$42^2-'Map and Results'!$G64^2)/(2*TowerDistanceMatrix!V46*'Map and Results'!$G$42))+'Map and Results'!$G64^2*ACOS((TowerDistanceMatrix!V46^2-'Map and Results'!$G$42^2+'Map and Results'!$G64^2)/(2*TowerDistanceMatrix!V46*'Map and Results'!$G64))-0.5*SQRT((-TowerDistanceMatrix!V46+'Map and Results'!$G$42+'Map and Results'!$G64)*(TowerDistanceMatrix!V46+'Map and Results'!$G$42-'Map and Results'!$G64)*(TowerDistanceMatrix!V46-'Map and Results'!$G$42+'Map and Results'!$G64)*(TowerDistanceMatrix!V46+'Map and Results'!$G$42+'Map and Results'!$G64))))</f>
        <v>0</v>
      </c>
      <c r="W47" s="26">
        <f ca="1">IF(TowerDistanceMatrix!W46&lt;=ABS('Map and Results'!$G$43-'Map and Results'!$G64),MIN('Map and Results'!$H$43,'Map and Results'!$H64),IF(TowerDistanceMatrix!W46&gt;=('Map and Results'!$G64+'Map and Results'!$G$43),0,'Map and Results'!$G$43^2*ACOS((TowerDistanceMatrix!W46^2+'Map and Results'!$G$43^2-'Map and Results'!$G64^2)/(2*TowerDistanceMatrix!W46*'Map and Results'!$G$43))+'Map and Results'!$G64^2*ACOS((TowerDistanceMatrix!W46^2-'Map and Results'!$G$43^2+'Map and Results'!$G64^2)/(2*TowerDistanceMatrix!W46*'Map and Results'!$G64))-0.5*SQRT((-TowerDistanceMatrix!W46+'Map and Results'!$G$43+'Map and Results'!$G64)*(TowerDistanceMatrix!W46+'Map and Results'!$G$43-'Map and Results'!$G64)*(TowerDistanceMatrix!W46-'Map and Results'!$G$43+'Map and Results'!$G64)*(TowerDistanceMatrix!W46+'Map and Results'!$G$43+'Map and Results'!$G64))))</f>
        <v>0</v>
      </c>
      <c r="X47" s="26">
        <f ca="1">IF(TowerDistanceMatrix!X46&lt;=ABS('Map and Results'!$G$44-'Map and Results'!$G64),MIN('Map and Results'!$H$44,'Map and Results'!$H64),IF(TowerDistanceMatrix!X46&gt;=('Map and Results'!$G64+'Map and Results'!$G$44),0,'Map and Results'!$G$44^2*ACOS((TowerDistanceMatrix!X46^2+'Map and Results'!$G$44^2-'Map and Results'!$G64^2)/(2*TowerDistanceMatrix!X46*'Map and Results'!$G$44))+'Map and Results'!$G64^2*ACOS((TowerDistanceMatrix!X46^2-'Map and Results'!$G$44^2+'Map and Results'!$G64^2)/(2*TowerDistanceMatrix!X46*'Map and Results'!$G64))-0.5*SQRT((-TowerDistanceMatrix!X46+'Map and Results'!$G$44+'Map and Results'!$G64)*(TowerDistanceMatrix!X46+'Map and Results'!$G$44-'Map and Results'!$G64)*(TowerDistanceMatrix!X46-'Map and Results'!$G$44+'Map and Results'!$G64)*(TowerDistanceMatrix!X46+'Map and Results'!$G$44+'Map and Results'!$G64))))</f>
        <v>0</v>
      </c>
      <c r="Y47" s="26">
        <f ca="1">IF(TowerDistanceMatrix!Y46&lt;=ABS('Map and Results'!$G$45-'Map and Results'!$G64),MIN('Map and Results'!$H$45,'Map and Results'!$H64),IF(TowerDistanceMatrix!Y46&gt;=('Map and Results'!$G64+'Map and Results'!$G$45),0,'Map and Results'!$G$45^2*ACOS((TowerDistanceMatrix!Y46^2+'Map and Results'!$G$45^2-'Map and Results'!$G64^2)/(2*TowerDistanceMatrix!Y46*'Map and Results'!$G$45))+'Map and Results'!$G64^2*ACOS((TowerDistanceMatrix!Y46^2-'Map and Results'!$G$45^2+'Map and Results'!$G64^2)/(2*TowerDistanceMatrix!Y46*'Map and Results'!$G64))-0.5*SQRT((-TowerDistanceMatrix!Y46+'Map and Results'!$G$45+'Map and Results'!$G64)*(TowerDistanceMatrix!Y46+'Map and Results'!$G$45-'Map and Results'!$G64)*(TowerDistanceMatrix!Y46-'Map and Results'!$G$45+'Map and Results'!$G64)*(TowerDistanceMatrix!Y46+'Map and Results'!$G$45+'Map and Results'!$G64))))</f>
        <v>0</v>
      </c>
      <c r="Z47" s="26">
        <f ca="1">IF(TowerDistanceMatrix!Z46&lt;=ABS('Map and Results'!$G$46-'Map and Results'!$G64),MIN('Map and Results'!$H$46,'Map and Results'!$H64),IF(TowerDistanceMatrix!Z46&gt;=('Map and Results'!$G64+'Map and Results'!$G$46),0,'Map and Results'!$G$46^2*ACOS((TowerDistanceMatrix!Z46^2+'Map and Results'!$G$46^2-'Map and Results'!$G64^2)/(2*TowerDistanceMatrix!Z46*'Map and Results'!$G$46))+'Map and Results'!$G64^2*ACOS((TowerDistanceMatrix!Z46^2-'Map and Results'!$G$46^2+'Map and Results'!$G64^2)/(2*TowerDistanceMatrix!Z46*'Map and Results'!$G64))-0.5*SQRT((-TowerDistanceMatrix!Z46+'Map and Results'!$G$46+'Map and Results'!$G64)*(TowerDistanceMatrix!Z46+'Map and Results'!$G$46-'Map and Results'!$G64)*(TowerDistanceMatrix!Z46-'Map and Results'!$G$46+'Map and Results'!$G64)*(TowerDistanceMatrix!Z46+'Map and Results'!$G$46+'Map and Results'!$G64))))</f>
        <v>0</v>
      </c>
      <c r="AA47" s="26">
        <f ca="1">IF(TowerDistanceMatrix!AA46&lt;=ABS('Map and Results'!$G$47-'Map and Results'!$G64),MIN('Map and Results'!$H$47,'Map and Results'!$H64),IF(TowerDistanceMatrix!AA46&gt;=('Map and Results'!$G64+'Map and Results'!$G$47),0,'Map and Results'!$G$47^2*ACOS((TowerDistanceMatrix!AA46^2+'Map and Results'!$G$47^2-'Map and Results'!$G64^2)/(2*TowerDistanceMatrix!AA46*'Map and Results'!$G$47))+'Map and Results'!$G64^2*ACOS((TowerDistanceMatrix!AA46^2-'Map and Results'!$G$47^2+'Map and Results'!$G64^2)/(2*TowerDistanceMatrix!AA46*'Map and Results'!$G64))-0.5*SQRT((-TowerDistanceMatrix!AA46+'Map and Results'!$G$47+'Map and Results'!$G64)*(TowerDistanceMatrix!AA46+'Map and Results'!$G$47-'Map and Results'!$G64)*(TowerDistanceMatrix!AA46-'Map and Results'!$G$47+'Map and Results'!$G64)*(TowerDistanceMatrix!AA46+'Map and Results'!$G$47+'Map and Results'!$G64))))</f>
        <v>0</v>
      </c>
      <c r="AB47" s="26">
        <f ca="1">IF(TowerDistanceMatrix!AB46&lt;=ABS('Map and Results'!$G$48-'Map and Results'!$G64),MIN('Map and Results'!$H$48,'Map and Results'!$H64),IF(TowerDistanceMatrix!AB46&gt;=('Map and Results'!$G64+'Map and Results'!$G$48),0,'Map and Results'!$G$48^2*ACOS((TowerDistanceMatrix!AB46^2+'Map and Results'!$G$48^2-'Map and Results'!$G64^2)/(2*TowerDistanceMatrix!AB46*'Map and Results'!$G$48))+'Map and Results'!$G64^2*ACOS((TowerDistanceMatrix!AB46^2-'Map and Results'!$G$48^2+'Map and Results'!$G64^2)/(2*TowerDistanceMatrix!AB46*'Map and Results'!$G64))-0.5*SQRT((-TowerDistanceMatrix!AB46+'Map and Results'!$G$48+'Map and Results'!$G64)*(TowerDistanceMatrix!AB46+'Map and Results'!$G$48-'Map and Results'!$G64)*(TowerDistanceMatrix!AB46-'Map and Results'!$G$48+'Map and Results'!$G64)*(TowerDistanceMatrix!AB46+'Map and Results'!$G$48+'Map and Results'!$G64))))</f>
        <v>0</v>
      </c>
      <c r="AC47" s="26">
        <f ca="1">IF(TowerDistanceMatrix!AC46&lt;=ABS('Map and Results'!$G$49-'Map and Results'!$G64),MIN('Map and Results'!$H$49,'Map and Results'!$H64),IF(TowerDistanceMatrix!AC46&gt;=('Map and Results'!$G64+'Map and Results'!$G$49),0,'Map and Results'!$G$49^2*ACOS((TowerDistanceMatrix!AC46^2+'Map and Results'!$G$49^2-'Map and Results'!$G64^2)/(2*TowerDistanceMatrix!AC46*'Map and Results'!$G$49))+'Map and Results'!$G64^2*ACOS((TowerDistanceMatrix!AC46^2-'Map and Results'!$G$49^2+'Map and Results'!$G64^2)/(2*TowerDistanceMatrix!AC46*'Map and Results'!$G64))-0.5*SQRT((-TowerDistanceMatrix!AC46+'Map and Results'!$G$49+'Map and Results'!$G64)*(TowerDistanceMatrix!AC46+'Map and Results'!$G$49-'Map and Results'!$G64)*(TowerDistanceMatrix!AC46-'Map and Results'!$G$49+'Map and Results'!$G64)*(TowerDistanceMatrix!AC46+'Map and Results'!$G$49+'Map and Results'!$G64))))</f>
        <v>0</v>
      </c>
      <c r="AD47" s="26">
        <f ca="1">IF(TowerDistanceMatrix!AD46&lt;=ABS('Map and Results'!$G$50-'Map and Results'!$G64),MIN('Map and Results'!$H$50,'Map and Results'!$H64),IF(TowerDistanceMatrix!AD46&gt;=('Map and Results'!$G64+'Map and Results'!$G$50),0,'Map and Results'!$G$50^2*ACOS((TowerDistanceMatrix!AD46^2+'Map and Results'!$G$50^2-'Map and Results'!$G64^2)/(2*TowerDistanceMatrix!AD46*'Map and Results'!$G$50))+'Map and Results'!$G64^2*ACOS((TowerDistanceMatrix!AD46^2-'Map and Results'!$G$50^2+'Map and Results'!$G64^2)/(2*TowerDistanceMatrix!AD46*'Map and Results'!$G64))-0.5*SQRT((-TowerDistanceMatrix!AD46+'Map and Results'!$G$50+'Map and Results'!$G64)*(TowerDistanceMatrix!AD46+'Map and Results'!$G$50-'Map and Results'!$G64)*(TowerDistanceMatrix!AD46-'Map and Results'!$G$50+'Map and Results'!$G64)*(TowerDistanceMatrix!AD46+'Map and Results'!$G$50+'Map and Results'!$G64))))</f>
        <v>0</v>
      </c>
      <c r="AE47" s="26">
        <f ca="1">IF(TowerDistanceMatrix!AE46&lt;=ABS('Map and Results'!$G$51-'Map and Results'!$G64),MIN('Map and Results'!$H$51,'Map and Results'!$H64),IF(TowerDistanceMatrix!AE46&gt;=('Map and Results'!$G64+'Map and Results'!$G$51),0,'Map and Results'!$G$51^2*ACOS((TowerDistanceMatrix!AE46^2+'Map and Results'!$G$51^2-'Map and Results'!$G64^2)/(2*TowerDistanceMatrix!AE46*'Map and Results'!$G$51))+'Map and Results'!$G64^2*ACOS((TowerDistanceMatrix!AE46^2-'Map and Results'!$G$51^2+'Map and Results'!$G64^2)/(2*TowerDistanceMatrix!AE46*'Map and Results'!$G64))-0.5*SQRT((-TowerDistanceMatrix!AE46+'Map and Results'!$G$51+'Map and Results'!$G64)*(TowerDistanceMatrix!AE46+'Map and Results'!$G$51-'Map and Results'!$G64)*(TowerDistanceMatrix!AE46-'Map and Results'!$G$51+'Map and Results'!$G64)*(TowerDistanceMatrix!AE46+'Map and Results'!$G$51+'Map and Results'!$G64))))</f>
        <v>0</v>
      </c>
      <c r="AF47" s="26">
        <f ca="1">IF(TowerDistanceMatrix!AF46&lt;=ABS('Map and Results'!$G$52-'Map and Results'!$G64),MIN('Map and Results'!$H$52,'Map and Results'!$H64),IF(TowerDistanceMatrix!AF46&gt;=('Map and Results'!$G64+'Map and Results'!$G$52),0,'Map and Results'!$G$52^2*ACOS((TowerDistanceMatrix!AF46^2+'Map and Results'!$G$52^2-'Map and Results'!$G64^2)/(2*TowerDistanceMatrix!AF46*'Map and Results'!$G$52))+'Map and Results'!$G64^2*ACOS((TowerDistanceMatrix!AF46^2-'Map and Results'!$G$52^2+'Map and Results'!$G64^2)/(2*TowerDistanceMatrix!AF46*'Map and Results'!$G64))-0.5*SQRT((-TowerDistanceMatrix!AF46+'Map and Results'!$G$52+'Map and Results'!$G64)*(TowerDistanceMatrix!AF46+'Map and Results'!$G$52-'Map and Results'!$G64)*(TowerDistanceMatrix!AF46-'Map and Results'!$G$52+'Map and Results'!$G64)*(TowerDistanceMatrix!AF46+'Map and Results'!$G$52+'Map and Results'!$G64))))</f>
        <v>0</v>
      </c>
      <c r="AG47" s="26">
        <f ca="1">IF(TowerDistanceMatrix!AG46&lt;=ABS('Map and Results'!$G$53-'Map and Results'!$G64),MIN('Map and Results'!$H$53,'Map and Results'!$H64),IF(TowerDistanceMatrix!AG46&gt;=('Map and Results'!$G64+'Map and Results'!$G$53),0,'Map and Results'!$G$53^2*ACOS((TowerDistanceMatrix!AG46^2+'Map and Results'!$G$53^2-'Map and Results'!$G64^2)/(2*TowerDistanceMatrix!AG46*'Map and Results'!$G$53))+'Map and Results'!$G64^2*ACOS((TowerDistanceMatrix!AG46^2-'Map and Results'!$G$53^2+'Map and Results'!$G64^2)/(2*TowerDistanceMatrix!AG46*'Map and Results'!$G64))-0.5*SQRT((-TowerDistanceMatrix!AG46+'Map and Results'!$G$53+'Map and Results'!$G64)*(TowerDistanceMatrix!AG46+'Map and Results'!$G$53-'Map and Results'!$G64)*(TowerDistanceMatrix!AG46-'Map and Results'!$G$53+'Map and Results'!$G64)*(TowerDistanceMatrix!AG46+'Map and Results'!$G$53+'Map and Results'!$G64))))</f>
        <v>0</v>
      </c>
      <c r="AH47" s="26">
        <f ca="1">IF(TowerDistanceMatrix!AH46&lt;=ABS('Map and Results'!$G$54-'Map and Results'!$G64),MIN('Map and Results'!$H$54,'Map and Results'!$H64),IF(TowerDistanceMatrix!AH46&gt;=('Map and Results'!$G64+'Map and Results'!$G$54),0,'Map and Results'!$G$54^2*ACOS((TowerDistanceMatrix!AH46^2+'Map and Results'!$G$54^2-'Map and Results'!$G64^2)/(2*TowerDistanceMatrix!AH46*'Map and Results'!$G$54))+'Map and Results'!$G64^2*ACOS((TowerDistanceMatrix!AH46^2-'Map and Results'!$G$54^2+'Map and Results'!$G64^2)/(2*TowerDistanceMatrix!AH46*'Map and Results'!$G64))-0.5*SQRT((-TowerDistanceMatrix!AH46+'Map and Results'!$G$54+'Map and Results'!$G64)*(TowerDistanceMatrix!AH46+'Map and Results'!$G$54-'Map and Results'!$G64)*(TowerDistanceMatrix!AH46-'Map and Results'!$G$54+'Map and Results'!$G64)*(TowerDistanceMatrix!AH46+'Map and Results'!$G$54+'Map and Results'!$G64))))</f>
        <v>0</v>
      </c>
      <c r="AI47" s="26">
        <f ca="1">IF(TowerDistanceMatrix!AI46&lt;=ABS('Map and Results'!$G$55-'Map and Results'!$G64),MIN('Map and Results'!$H$55,'Map and Results'!$H64),IF(TowerDistanceMatrix!AI46&gt;=('Map and Results'!$G64+'Map and Results'!$G$55),0,'Map and Results'!$G$55^2*ACOS((TowerDistanceMatrix!AI46^2+'Map and Results'!$G$55^2-'Map and Results'!$G64^2)/(2*TowerDistanceMatrix!AI46*'Map and Results'!$G$55))+'Map and Results'!$G64^2*ACOS((TowerDistanceMatrix!AI46^2-'Map and Results'!$G$55^2+'Map and Results'!$G64^2)/(2*TowerDistanceMatrix!AI46*'Map and Results'!$G64))-0.5*SQRT((-TowerDistanceMatrix!AI46+'Map and Results'!$G$55+'Map and Results'!$G64)*(TowerDistanceMatrix!AI46+'Map and Results'!$G$55-'Map and Results'!$G64)*(TowerDistanceMatrix!AI46-'Map and Results'!$G$55+'Map and Results'!$G64)*(TowerDistanceMatrix!AI46+'Map and Results'!$G$55+'Map and Results'!$G64))))</f>
        <v>0</v>
      </c>
      <c r="AJ47" s="26">
        <f ca="1">IF(TowerDistanceMatrix!AJ46&lt;=ABS('Map and Results'!$G$56-'Map and Results'!$G64),MIN('Map and Results'!$H$56,'Map and Results'!$H64),IF(TowerDistanceMatrix!AJ46&gt;=('Map and Results'!$G64+'Map and Results'!$G$56),0,'Map and Results'!$G$56^2*ACOS((TowerDistanceMatrix!AJ46^2+'Map and Results'!$G$56^2-'Map and Results'!$G64^2)/(2*TowerDistanceMatrix!AJ46*'Map and Results'!$G$56))+'Map and Results'!$G64^2*ACOS((TowerDistanceMatrix!AJ46^2-'Map and Results'!$G$56^2+'Map and Results'!$G64^2)/(2*TowerDistanceMatrix!AJ46*'Map and Results'!$G64))-0.5*SQRT((-TowerDistanceMatrix!AJ46+'Map and Results'!$G$56+'Map and Results'!$G64)*(TowerDistanceMatrix!AJ46+'Map and Results'!$G$56-'Map and Results'!$G64)*(TowerDistanceMatrix!AJ46-'Map and Results'!$G$56+'Map and Results'!$G64)*(TowerDistanceMatrix!AJ46+'Map and Results'!$G$56+'Map and Results'!$G64))))</f>
        <v>0</v>
      </c>
      <c r="AK47" s="26">
        <f ca="1">IF(TowerDistanceMatrix!AK46&lt;=ABS('Map and Results'!$G$57-'Map and Results'!$G64),MIN('Map and Results'!$H$57,'Map and Results'!$H64),IF(TowerDistanceMatrix!AK46&gt;=('Map and Results'!$G64+'Map and Results'!$G$57),0,'Map and Results'!$G$57^2*ACOS((TowerDistanceMatrix!AK46^2+'Map and Results'!$G$57^2-'Map and Results'!$G64^2)/(2*TowerDistanceMatrix!AK46*'Map and Results'!$G$57))+'Map and Results'!$G64^2*ACOS((TowerDistanceMatrix!AK46^2-'Map and Results'!$G$57^2+'Map and Results'!$G64^2)/(2*TowerDistanceMatrix!AK46*'Map and Results'!$G64))-0.5*SQRT((-TowerDistanceMatrix!AK46+'Map and Results'!$G$57+'Map and Results'!$G64)*(TowerDistanceMatrix!AK46+'Map and Results'!$G$57-'Map and Results'!$G64)*(TowerDistanceMatrix!AK46-'Map and Results'!$G$57+'Map and Results'!$G64)*(TowerDistanceMatrix!AK46+'Map and Results'!$G$57+'Map and Results'!$G64))))</f>
        <v>0</v>
      </c>
      <c r="AL47" s="26">
        <f ca="1">IF(TowerDistanceMatrix!AL46&lt;=ABS('Map and Results'!$G$58-'Map and Results'!$G64),MIN('Map and Results'!$H$58,'Map and Results'!$H64),IF(TowerDistanceMatrix!AL46&gt;=('Map and Results'!$G64+'Map and Results'!$G$58),0,'Map and Results'!$G$58^2*ACOS((TowerDistanceMatrix!AL46^2+'Map and Results'!$G$58^2-'Map and Results'!$G64^2)/(2*TowerDistanceMatrix!AL46*'Map and Results'!$G$58))+'Map and Results'!$G64^2*ACOS((TowerDistanceMatrix!AL46^2-'Map and Results'!$G$58^2+'Map and Results'!$G64^2)/(2*TowerDistanceMatrix!AL46*'Map and Results'!$G64))-0.5*SQRT((-TowerDistanceMatrix!AL46+'Map and Results'!$G$58+'Map and Results'!$G64)*(TowerDistanceMatrix!AL46+'Map and Results'!$G$58-'Map and Results'!$G64)*(TowerDistanceMatrix!AL46-'Map and Results'!$G$58+'Map and Results'!$G64)*(TowerDistanceMatrix!AL46+'Map and Results'!$G$58+'Map and Results'!$G64))))</f>
        <v>0</v>
      </c>
      <c r="AM47" s="26">
        <f ca="1">IF(TowerDistanceMatrix!AM46&lt;=ABS('Map and Results'!$G$59-'Map and Results'!$G64),MIN('Map and Results'!$H$59,'Map and Results'!$H64),IF(TowerDistanceMatrix!AM46&gt;=('Map and Results'!$G64+'Map and Results'!$G$59),0,'Map and Results'!$G$59^2*ACOS((TowerDistanceMatrix!AM46^2+'Map and Results'!$G$59^2-'Map and Results'!$G64^2)/(2*TowerDistanceMatrix!AM46*'Map and Results'!$G$59))+'Map and Results'!$G64^2*ACOS((TowerDistanceMatrix!AM46^2-'Map and Results'!$G$59^2+'Map and Results'!$G64^2)/(2*TowerDistanceMatrix!AM46*'Map and Results'!$G64))-0.5*SQRT((-TowerDistanceMatrix!AM46+'Map and Results'!$G$59+'Map and Results'!$G64)*(TowerDistanceMatrix!AM46+'Map and Results'!$G$59-'Map and Results'!$G64)*(TowerDistanceMatrix!AM46-'Map and Results'!$G$59+'Map and Results'!$G64)*(TowerDistanceMatrix!AM46+'Map and Results'!$G$59+'Map and Results'!$G64))))</f>
        <v>0</v>
      </c>
      <c r="AN47" s="26">
        <f ca="1">IF(TowerDistanceMatrix!AN46&lt;=ABS('Map and Results'!$G$60-'Map and Results'!$G64),MIN('Map and Results'!$H$60,'Map and Results'!$H64),IF(TowerDistanceMatrix!AN46&gt;=('Map and Results'!$G64+'Map and Results'!$G$60),0,'Map and Results'!$G$60^2*ACOS((TowerDistanceMatrix!AN46^2+'Map and Results'!$G$60^2-'Map and Results'!$G64^2)/(2*TowerDistanceMatrix!AN46*'Map and Results'!$G$60))+'Map and Results'!$G64^2*ACOS((TowerDistanceMatrix!AN46^2-'Map and Results'!$G$60^2+'Map and Results'!$G64^2)/(2*TowerDistanceMatrix!AN46*'Map and Results'!$G64))-0.5*SQRT((-TowerDistanceMatrix!AN46+'Map and Results'!$G$60+'Map and Results'!$G64)*(TowerDistanceMatrix!AN46+'Map and Results'!$G$60-'Map and Results'!$G64)*(TowerDistanceMatrix!AN46-'Map and Results'!$G$60+'Map and Results'!$G64)*(TowerDistanceMatrix!AN46+'Map and Results'!$G$60+'Map and Results'!$G64))))</f>
        <v>0</v>
      </c>
      <c r="AO47" s="26">
        <f ca="1">IF(TowerDistanceMatrix!AO46&lt;=ABS('Map and Results'!$G$61-'Map and Results'!$G64),MIN('Map and Results'!$H$61,'Map and Results'!$H64),IF(TowerDistanceMatrix!AO46&gt;=('Map and Results'!$G64+'Map and Results'!$G$61),0,'Map and Results'!$G$61^2*ACOS((TowerDistanceMatrix!AO46^2+'Map and Results'!$G$61^2-'Map and Results'!$G64^2)/(2*TowerDistanceMatrix!AO46*'Map and Results'!$G$61))+'Map and Results'!$G64^2*ACOS((TowerDistanceMatrix!AO46^2-'Map and Results'!$G$61^2+'Map and Results'!$G64^2)/(2*TowerDistanceMatrix!AO46*'Map and Results'!$G64))-0.5*SQRT((-TowerDistanceMatrix!AO46+'Map and Results'!$G$61+'Map and Results'!$G64)*(TowerDistanceMatrix!AO46+'Map and Results'!$G$61-'Map and Results'!$G64)*(TowerDistanceMatrix!AO46-'Map and Results'!$G$61+'Map and Results'!$G64)*(TowerDistanceMatrix!AO46+'Map and Results'!$G$61+'Map and Results'!$G64))))</f>
        <v>0</v>
      </c>
      <c r="AP47" s="26">
        <f ca="1">IF(TowerDistanceMatrix!AP46&lt;=ABS('Map and Results'!$G$62-'Map and Results'!$G64),MIN('Map and Results'!$H$62,'Map and Results'!$H64),IF(TowerDistanceMatrix!AP46&gt;=('Map and Results'!$G64+'Map and Results'!$G$62),0,'Map and Results'!$G$62^2*ACOS((TowerDistanceMatrix!AP46^2+'Map and Results'!$G$62^2-'Map and Results'!$G64^2)/(2*TowerDistanceMatrix!AP46*'Map and Results'!$G$62))+'Map and Results'!$G64^2*ACOS((TowerDistanceMatrix!AP46^2-'Map and Results'!$G$62^2+'Map and Results'!$G64^2)/(2*TowerDistanceMatrix!AP46*'Map and Results'!$G64))-0.5*SQRT((-TowerDistanceMatrix!AP46+'Map and Results'!$G$62+'Map and Results'!$G64)*(TowerDistanceMatrix!AP46+'Map and Results'!$G$62-'Map and Results'!$G64)*(TowerDistanceMatrix!AP46-'Map and Results'!$G$62+'Map and Results'!$G64)*(TowerDistanceMatrix!AP46+'Map and Results'!$G$62+'Map and Results'!$G64))))</f>
        <v>0</v>
      </c>
      <c r="AQ47" s="26">
        <f ca="1">IF(TowerDistanceMatrix!AQ46&lt;=ABS('Map and Results'!$G$63-'Map and Results'!$G64),MIN('Map and Results'!$H$63,'Map and Results'!$H64),IF(TowerDistanceMatrix!AQ46&gt;=('Map and Results'!$G64+'Map and Results'!$G$63),0,'Map and Results'!$G$63^2*ACOS((TowerDistanceMatrix!AQ46^2+'Map and Results'!$G$63^2-'Map and Results'!$G64^2)/(2*TowerDistanceMatrix!AQ46*'Map and Results'!$G$63))+'Map and Results'!$G64^2*ACOS((TowerDistanceMatrix!AQ46^2-'Map and Results'!$G$63^2+'Map and Results'!$G64^2)/(2*TowerDistanceMatrix!AQ46*'Map and Results'!$G64))-0.5*SQRT((-TowerDistanceMatrix!AQ46+'Map and Results'!$G$63+'Map and Results'!$G64)*(TowerDistanceMatrix!AQ46+'Map and Results'!$G$63-'Map and Results'!$G64)*(TowerDistanceMatrix!AQ46-'Map and Results'!$G$63+'Map and Results'!$G64)*(TowerDistanceMatrix!AQ46+'Map and Results'!$G$63+'Map and Results'!$G64))))</f>
        <v>0</v>
      </c>
      <c r="AR47" s="26">
        <f ca="1">IF(TowerDistanceMatrix!AR46&lt;=ABS('Map and Results'!$G$64-'Map and Results'!$G64),MIN('Map and Results'!$H$64,'Map and Results'!$H64),IF(TowerDistanceMatrix!AR46&gt;=('Map and Results'!$G64+'Map and Results'!$G$64),0,'Map and Results'!$G$64^2*ACOS((TowerDistanceMatrix!AR46^2+'Map and Results'!$G$64^2-'Map and Results'!$G64^2)/(2*TowerDistanceMatrix!AR46*'Map and Results'!$G$64))+'Map and Results'!$G64^2*ACOS((TowerDistanceMatrix!AR46^2-'Map and Results'!$G$64^2+'Map and Results'!$G64^2)/(2*TowerDistanceMatrix!AR46*'Map and Results'!$G64))-0.5*SQRT((-TowerDistanceMatrix!AR46+'Map and Results'!$G$64+'Map and Results'!$G64)*(TowerDistanceMatrix!AR46+'Map and Results'!$G$64-'Map and Results'!$G64)*(TowerDistanceMatrix!AR46-'Map and Results'!$G$64+'Map and Results'!$G64)*(TowerDistanceMatrix!AR46+'Map and Results'!$G$64+'Map and Results'!$G64))))</f>
        <v>0</v>
      </c>
      <c r="AS47" s="26">
        <f ca="1">IF(TowerDistanceMatrix!AS46&lt;=ABS('Map and Results'!$G$65-'Map and Results'!$G64),MIN('Map and Results'!$H$65,'Map and Results'!$H64),IF(TowerDistanceMatrix!AS46&gt;=('Map and Results'!$G64+'Map and Results'!$G$65),0,'Map and Results'!$G$65^2*ACOS((TowerDistanceMatrix!AS46^2+'Map and Results'!$G$65^2-'Map and Results'!$G64^2)/(2*TowerDistanceMatrix!AS46*'Map and Results'!$G$65))+'Map and Results'!$G64^2*ACOS((TowerDistanceMatrix!AS46^2-'Map and Results'!$G$65^2+'Map and Results'!$G64^2)/(2*TowerDistanceMatrix!AS46*'Map and Results'!$G64))-0.5*SQRT((-TowerDistanceMatrix!AS46+'Map and Results'!$G$65+'Map and Results'!$G64)*(TowerDistanceMatrix!AS46+'Map and Results'!$G$65-'Map and Results'!$G64)*(TowerDistanceMatrix!AS46-'Map and Results'!$G$65+'Map and Results'!$G64)*(TowerDistanceMatrix!AS46+'Map and Results'!$G$65+'Map and Results'!$G64))))</f>
        <v>0</v>
      </c>
      <c r="AT47" s="26">
        <f ca="1">IF(TowerDistanceMatrix!AT46&lt;=ABS('Map and Results'!$G$66-'Map and Results'!$G64),MIN('Map and Results'!$H$66,'Map and Results'!$H64),IF(TowerDistanceMatrix!AT46&gt;=('Map and Results'!$G64+'Map and Results'!$G$66),0,'Map and Results'!$G$66^2*ACOS((TowerDistanceMatrix!AT46^2+'Map and Results'!$G$66^2-'Map and Results'!$G64^2)/(2*TowerDistanceMatrix!AT46*'Map and Results'!$G$66))+'Map and Results'!$G64^2*ACOS((TowerDistanceMatrix!AT46^2-'Map and Results'!$G$66^2+'Map and Results'!$G64^2)/(2*TowerDistanceMatrix!AT46*'Map and Results'!$G64))-0.5*SQRT((-TowerDistanceMatrix!AT46+'Map and Results'!$G$66+'Map and Results'!$G64)*(TowerDistanceMatrix!AT46+'Map and Results'!$G$66-'Map and Results'!$G64)*(TowerDistanceMatrix!AT46-'Map and Results'!$G$66+'Map and Results'!$G64)*(TowerDistanceMatrix!AT46+'Map and Results'!$G$66+'Map and Results'!$G64))))</f>
        <v>0</v>
      </c>
      <c r="AU47" s="26">
        <f ca="1">IF(TowerDistanceMatrix!AU46&lt;=ABS('Map and Results'!$G$67-'Map and Results'!$G64),MIN('Map and Results'!$H$67,'Map and Results'!$H64),IF(TowerDistanceMatrix!AU46&gt;=('Map and Results'!$G64+'Map and Results'!$G$67),0,'Map and Results'!$G$67^2*ACOS((TowerDistanceMatrix!AU46^2+'Map and Results'!$G$67^2-'Map and Results'!$G64^2)/(2*TowerDistanceMatrix!AU46*'Map and Results'!$G$67))+'Map and Results'!$G64^2*ACOS((TowerDistanceMatrix!AU46^2-'Map and Results'!$G$67^2+'Map and Results'!$G64^2)/(2*TowerDistanceMatrix!AU46*'Map and Results'!$G64))-0.5*SQRT((-TowerDistanceMatrix!AU46+'Map and Results'!$G$67+'Map and Results'!$G64)*(TowerDistanceMatrix!AU46+'Map and Results'!$G$67-'Map and Results'!$G64)*(TowerDistanceMatrix!AU46-'Map and Results'!$G$67+'Map and Results'!$G64)*(TowerDistanceMatrix!AU46+'Map and Results'!$G$67+'Map and Results'!$G64))))</f>
        <v>0</v>
      </c>
      <c r="AV47" s="26">
        <f ca="1">IF(TowerDistanceMatrix!AV46&lt;=ABS('Map and Results'!$G$68-'Map and Results'!$G64),MIN('Map and Results'!$H$68,'Map and Results'!$H64),IF(TowerDistanceMatrix!AV46&gt;=('Map and Results'!$G64+'Map and Results'!$G$68),0,'Map and Results'!$G$68^2*ACOS((TowerDistanceMatrix!AV46^2+'Map and Results'!$G$68^2-'Map and Results'!$G64^2)/(2*TowerDistanceMatrix!AV46*'Map and Results'!$G$68))+'Map and Results'!$G64^2*ACOS((TowerDistanceMatrix!AV46^2-'Map and Results'!$G$68^2+'Map and Results'!$G64^2)/(2*TowerDistanceMatrix!AV46*'Map and Results'!$G64))-0.5*SQRT((-TowerDistanceMatrix!AV46+'Map and Results'!$G$68+'Map and Results'!$G64)*(TowerDistanceMatrix!AV46+'Map and Results'!$G$68-'Map and Results'!$G64)*(TowerDistanceMatrix!AV46-'Map and Results'!$G$68+'Map and Results'!$G64)*(TowerDistanceMatrix!AV46+'Map and Results'!$G$68+'Map and Results'!$G64))))</f>
        <v>0</v>
      </c>
      <c r="AW47" s="26">
        <f ca="1">IF(TowerDistanceMatrix!AW46&lt;=ABS('Map and Results'!$G$69-'Map and Results'!$G64),MIN('Map and Results'!$H$69,'Map and Results'!$H64),IF(TowerDistanceMatrix!AW46&gt;=('Map and Results'!$G64+'Map and Results'!$G$69),0,'Map and Results'!$G$69^2*ACOS((TowerDistanceMatrix!AW46^2+'Map and Results'!$G$69^2-'Map and Results'!$G64^2)/(2*TowerDistanceMatrix!AW46*'Map and Results'!$G$69))+'Map and Results'!$G64^2*ACOS((TowerDistanceMatrix!AW46^2-'Map and Results'!$G$69^2+'Map and Results'!$G64^2)/(2*TowerDistanceMatrix!AW46*'Map and Results'!$G64))-0.5*SQRT((-TowerDistanceMatrix!AW46+'Map and Results'!$G$69+'Map and Results'!$G64)*(TowerDistanceMatrix!AW46+'Map and Results'!$G$69-'Map and Results'!$G64)*(TowerDistanceMatrix!AW46-'Map and Results'!$G$69+'Map and Results'!$G64)*(TowerDistanceMatrix!AW46+'Map and Results'!$G$69+'Map and Results'!$G64))))</f>
        <v>0</v>
      </c>
      <c r="AX47" s="26">
        <f ca="1">IF(TowerDistanceMatrix!AX46&lt;=ABS('Map and Results'!$G$70-'Map and Results'!$G64),MIN('Map and Results'!$H$70,'Map and Results'!$H64),IF(TowerDistanceMatrix!AX46&gt;=('Map and Results'!$G64+'Map and Results'!$G$70),0,'Map and Results'!$G$70^2*ACOS((TowerDistanceMatrix!AX46^2+'Map and Results'!$G$70^2-'Map and Results'!$G64^2)/(2*TowerDistanceMatrix!AX46*'Map and Results'!$G$70))+'Map and Results'!$G64^2*ACOS((TowerDistanceMatrix!AX46^2-'Map and Results'!$G$70^2+'Map and Results'!$G64^2)/(2*TowerDistanceMatrix!AX46*'Map and Results'!$G64))-0.5*SQRT((-TowerDistanceMatrix!AX46+'Map and Results'!$G$70+'Map and Results'!$G64)*(TowerDistanceMatrix!AX46+'Map and Results'!$G$70-'Map and Results'!$G64)*(TowerDistanceMatrix!AX46-'Map and Results'!$G$70+'Map and Results'!$G64)*(TowerDistanceMatrix!AX46+'Map and Results'!$G$70+'Map and Results'!$G64))))</f>
        <v>0</v>
      </c>
      <c r="AY47" s="26">
        <f ca="1">IF(TowerDistanceMatrix!AY46&lt;=ABS('Map and Results'!$G$71-'Map and Results'!$G64),MIN('Map and Results'!$H$71,'Map and Results'!$H64),IF(TowerDistanceMatrix!AY46&gt;=('Map and Results'!$G64+'Map and Results'!$G$71),0,'Map and Results'!$G$71^2*ACOS((TowerDistanceMatrix!AY46^2+'Map and Results'!$G$71^2-'Map and Results'!$G64^2)/(2*TowerDistanceMatrix!AY46*'Map and Results'!$G$71))+'Map and Results'!$G64^2*ACOS((TowerDistanceMatrix!AY46^2-'Map and Results'!$G$71^2+'Map and Results'!$G64^2)/(2*TowerDistanceMatrix!AY46*'Map and Results'!$G64))-0.5*SQRT((-TowerDistanceMatrix!AY46+'Map and Results'!$G$71+'Map and Results'!$G64)*(TowerDistanceMatrix!AY46+'Map and Results'!$G$71-'Map and Results'!$G64)*(TowerDistanceMatrix!AY46-'Map and Results'!$G$71+'Map and Results'!$G64)*(TowerDistanceMatrix!AY46+'Map and Results'!$G$71+'Map and Results'!$G64))))</f>
        <v>0</v>
      </c>
      <c r="AZ47" s="26">
        <f ca="1">IF(TowerDistanceMatrix!AZ46&lt;=ABS('Map and Results'!$G$72-'Map and Results'!$G64),MIN('Map and Results'!$H$72,'Map and Results'!$H64),IF(TowerDistanceMatrix!AZ46&gt;=('Map and Results'!$G64+'Map and Results'!$G$72),0,'Map and Results'!$G$72^2*ACOS((TowerDistanceMatrix!AZ46^2+'Map and Results'!$G$72^2-'Map and Results'!$G64^2)/(2*TowerDistanceMatrix!AZ46*'Map and Results'!$G$72))+'Map and Results'!$G64^2*ACOS((TowerDistanceMatrix!AZ46^2-'Map and Results'!$G$72^2+'Map and Results'!$G64^2)/(2*TowerDistanceMatrix!AZ46*'Map and Results'!$G64))-0.5*SQRT((-TowerDistanceMatrix!AZ46+'Map and Results'!$G$72+'Map and Results'!$G64)*(TowerDistanceMatrix!AZ46+'Map and Results'!$G$72-'Map and Results'!$G64)*(TowerDistanceMatrix!AZ46-'Map and Results'!$G$72+'Map and Results'!$G64)*(TowerDistanceMatrix!AZ46+'Map and Results'!$G$72+'Map and Results'!$G64))))</f>
        <v>0</v>
      </c>
      <c r="BA47" s="26"/>
      <c r="BB47" s="26"/>
      <c r="BC47">
        <f ca="1">IF('Map and Results'!B64=0,0,SUM(C47:AZ47))-BE47</f>
        <v>0</v>
      </c>
      <c r="BD47">
        <v>42</v>
      </c>
      <c r="BE47">
        <f t="shared" ca="1" si="3"/>
        <v>0</v>
      </c>
      <c r="BG47">
        <f t="shared" ca="1" si="1"/>
        <v>0</v>
      </c>
      <c r="BH47">
        <f t="shared" ca="1" si="2"/>
        <v>0</v>
      </c>
      <c r="BJ47">
        <f ca="1">IF('Map and Results'!B64=0,0,IF((SUM(C47:AZ47)-BE47)&gt;BH47,$BJ$3,0))</f>
        <v>0</v>
      </c>
    </row>
    <row r="48" spans="2:62" ht="15">
      <c r="B48" s="7">
        <v>43</v>
      </c>
      <c r="C48" s="4">
        <f ca="1">IF(TowerDistanceMatrix!C47&lt;=ABS('Map and Results'!$G$23-'Map and Results'!G65),MIN('Map and Results'!H65,'Map and Results'!H63),IF(TowerDistanceMatrix!C47&gt;=('Map and Results'!$G$23+'Map and Results'!G65),0,'Map and Results'!$G$23^2*ACOS((TowerDistanceMatrix!C47^2+'Map and Results'!$G$23^2-'Map and Results'!G65^2)/(2*TowerDistanceMatrix!C47*'Map and Results'!$G$23))+'Map and Results'!G65^2*ACOS((TowerDistanceMatrix!C47^2-'Map and Results'!$G$23^2+'Map and Results'!G65^2)/(2*TowerDistanceMatrix!C47*'Map and Results'!G65))-0.5*SQRT((-TowerDistanceMatrix!C47+'Map and Results'!$G$23+'Map and Results'!G65)*(TowerDistanceMatrix!C47+'Map and Results'!$G$23-'Map and Results'!G65)*(TowerDistanceMatrix!C47-'Map and Results'!$G$23+'Map and Results'!G65)*(TowerDistanceMatrix!C47+'Map and Results'!$G$23+'Map and Results'!G65))))</f>
        <v>0</v>
      </c>
      <c r="D48">
        <f ca="1">IF(TowerDistanceMatrix!D47&lt;=ABS('Map and Results'!$G$24-'Map and Results'!G65),MIN('Map and Results'!$H$24,'Map and Results'!H65),IF(TowerDistanceMatrix!D47&gt;=('Map and Results'!G65+'Map and Results'!$G$24),0,'Map and Results'!$G$24^2*ACOS((TowerDistanceMatrix!D47^2+'Map and Results'!$G$24^2-'Map and Results'!G65^2)/(2*TowerDistanceMatrix!D47*'Map and Results'!$G$24))+'Map and Results'!G65^2*ACOS((TowerDistanceMatrix!D47^2-'Map and Results'!$G$24^2+'Map and Results'!G65^2)/(2*TowerDistanceMatrix!D47*'Map and Results'!G65))-0.5*SQRT((-TowerDistanceMatrix!D47+'Map and Results'!$G$24+'Map and Results'!G65)*(TowerDistanceMatrix!D47+'Map and Results'!$G$24-'Map and Results'!G65)*(TowerDistanceMatrix!D47-'Map and Results'!$G$24+'Map and Results'!G65)*(TowerDistanceMatrix!D47+'Map and Results'!$G$24+'Map and Results'!G65))))</f>
        <v>0</v>
      </c>
      <c r="E48">
        <f ca="1">IF(TowerDistanceMatrix!E47&lt;=ABS('Map and Results'!$G$25-'Map and Results'!G65),MIN('Map and Results'!$H$25,'Map and Results'!H65),IF(TowerDistanceMatrix!E47&gt;=('Map and Results'!G65+'Map and Results'!$G$25),0,'Map and Results'!$G$25^2*ACOS((TowerDistanceMatrix!E47^2+'Map and Results'!$G$25^2-'Map and Results'!G65^2)/(2*TowerDistanceMatrix!E47*'Map and Results'!$G$25))+'Map and Results'!G65^2*ACOS((TowerDistanceMatrix!E47^2-'Map and Results'!$G$25^2+'Map and Results'!G65^2)/(2*TowerDistanceMatrix!E47*'Map and Results'!G65))-0.5*SQRT((-TowerDistanceMatrix!E47+'Map and Results'!$G$25+'Map and Results'!G65)*(TowerDistanceMatrix!E47+'Map and Results'!$G$25-'Map and Results'!G65)*(TowerDistanceMatrix!E47-'Map and Results'!$G$25+'Map and Results'!G65)*(TowerDistanceMatrix!E47+'Map and Results'!$G$25+'Map and Results'!G65))))</f>
        <v>0</v>
      </c>
      <c r="F48">
        <f ca="1">IF(TowerDistanceMatrix!F47&lt;=ABS('Map and Results'!$G$26-'Map and Results'!$G65),MIN('Map and Results'!$H$26,'Map and Results'!$H65),IF(TowerDistanceMatrix!F47&gt;=('Map and Results'!$G65+'Map and Results'!$G$26),0,'Map and Results'!$G$26^2*ACOS((TowerDistanceMatrix!F47^2+'Map and Results'!$G$26^2-'Map and Results'!$G65^2)/(2*TowerDistanceMatrix!F47*'Map and Results'!$G$26))+'Map and Results'!$G65^2*ACOS((TowerDistanceMatrix!F47^2-'Map and Results'!$G$26^2+'Map and Results'!$G65^2)/(2*TowerDistanceMatrix!F47*'Map and Results'!$G65))-0.5*SQRT((-TowerDistanceMatrix!F47+'Map and Results'!$G$26+'Map and Results'!$G65)*(TowerDistanceMatrix!F47+'Map and Results'!$G$26-'Map and Results'!$G65)*(TowerDistanceMatrix!F47-'Map and Results'!$G$26+'Map and Results'!$G65)*(TowerDistanceMatrix!F47+'Map and Results'!$G$26+'Map and Results'!$G65))))</f>
        <v>0</v>
      </c>
      <c r="G48" s="26">
        <f ca="1">IF(TowerDistanceMatrix!G47&lt;=ABS('Map and Results'!$G$27-'Map and Results'!$G65),MIN('Map and Results'!$H$27,'Map and Results'!$H65),IF(TowerDistanceMatrix!G47&gt;=('Map and Results'!$G65+'Map and Results'!$G$27),0,'Map and Results'!$G$27^2*ACOS((TowerDistanceMatrix!G47^2+'Map and Results'!$G$27^2-'Map and Results'!$G65^2)/(2*TowerDistanceMatrix!G47*'Map and Results'!$G$27))+'Map and Results'!$G65^2*ACOS((TowerDistanceMatrix!G47^2-'Map and Results'!$G$27^2+'Map and Results'!$G65^2)/(2*TowerDistanceMatrix!G47*'Map and Results'!$G65))-0.5*SQRT((-TowerDistanceMatrix!G47+'Map and Results'!$G$27+'Map and Results'!$G65)*(TowerDistanceMatrix!G47+'Map and Results'!$G$27-'Map and Results'!$G65)*(TowerDistanceMatrix!G47-'Map and Results'!$G$27+'Map and Results'!$G65)*(TowerDistanceMatrix!G47+'Map and Results'!$G$27+'Map and Results'!$G65))))</f>
        <v>0</v>
      </c>
      <c r="H48" s="26">
        <f ca="1">IF(TowerDistanceMatrix!H47&lt;=ABS('Map and Results'!$G$28-'Map and Results'!$G65),MIN('Map and Results'!$H$28,'Map and Results'!$H65),IF(TowerDistanceMatrix!H47&gt;=('Map and Results'!$G65+'Map and Results'!$G$28),0,'Map and Results'!$G$28^2*ACOS((TowerDistanceMatrix!H47^2+'Map and Results'!$G$28^2-'Map and Results'!$G65^2)/(2*TowerDistanceMatrix!H47*'Map and Results'!$G$28))+'Map and Results'!$G65^2*ACOS((TowerDistanceMatrix!H47^2-'Map and Results'!$G$28^2+'Map and Results'!$G65^2)/(2*TowerDistanceMatrix!H47*'Map and Results'!$G65))-0.5*SQRT((-TowerDistanceMatrix!H47+'Map and Results'!$G$28+'Map and Results'!$G65)*(TowerDistanceMatrix!H47+'Map and Results'!$G$28-'Map and Results'!$G65)*(TowerDistanceMatrix!H47-'Map and Results'!$G$28+'Map and Results'!$G65)*(TowerDistanceMatrix!H47+'Map and Results'!$G$28+'Map and Results'!$G65))))</f>
        <v>0</v>
      </c>
      <c r="I48">
        <f ca="1">IF(TowerDistanceMatrix!I47&lt;=ABS('Map and Results'!$G$29-'Map and Results'!$G65),MIN('Map and Results'!$H$29,'Map and Results'!$H65),IF(TowerDistanceMatrix!I47&gt;=('Map and Results'!$G65+'Map and Results'!$G$29),0,'Map and Results'!$G$29^2*ACOS((TowerDistanceMatrix!I47^2+'Map and Results'!$G$29^2-'Map and Results'!$G65^2)/(2*TowerDistanceMatrix!I47*'Map and Results'!$G$29))+'Map and Results'!$G65^2*ACOS((TowerDistanceMatrix!I47^2-'Map and Results'!$G$29^2+'Map and Results'!$G65^2)/(2*TowerDistanceMatrix!I47*'Map and Results'!$G65))-0.5*SQRT((-TowerDistanceMatrix!I47+'Map and Results'!$G$29+'Map and Results'!$G65)*(TowerDistanceMatrix!I47+'Map and Results'!$G$29-'Map and Results'!$G65)*(TowerDistanceMatrix!I47-'Map and Results'!$G$29+'Map and Results'!$G65)*(TowerDistanceMatrix!I47+'Map and Results'!$G$29+'Map and Results'!$G65))))</f>
        <v>0</v>
      </c>
      <c r="J48">
        <f ca="1">IF(TowerDistanceMatrix!J47&lt;=ABS('Map and Results'!$G$30-'Map and Results'!$G65),MIN('Map and Results'!$H$30,'Map and Results'!$H65),IF(TowerDistanceMatrix!J47&gt;=('Map and Results'!$G65+'Map and Results'!$G$30),0,'Map and Results'!$G$30^2*ACOS((TowerDistanceMatrix!J47^2+'Map and Results'!$G$30^2-'Map and Results'!$G65^2)/(2*TowerDistanceMatrix!J47*'Map and Results'!$G$30))+'Map and Results'!$G65^2*ACOS((TowerDistanceMatrix!J47^2-'Map and Results'!$G$30^2+'Map and Results'!$G65^2)/(2*TowerDistanceMatrix!J47*'Map and Results'!$G65))-0.5*SQRT((-TowerDistanceMatrix!J47+'Map and Results'!$G$30+'Map and Results'!$G65)*(TowerDistanceMatrix!J47+'Map and Results'!$G$30-'Map and Results'!$G65)*(TowerDistanceMatrix!J47-'Map and Results'!$G$30+'Map and Results'!$G65)*(TowerDistanceMatrix!J47+'Map and Results'!$G$30+'Map and Results'!$G65))))</f>
        <v>0</v>
      </c>
      <c r="K48" s="26">
        <f ca="1">IF(TowerDistanceMatrix!K47&lt;=ABS('Map and Results'!$G$31-'Map and Results'!$G65),MIN('Map and Results'!$H$31,'Map and Results'!$H65),IF(TowerDistanceMatrix!K47&gt;=('Map and Results'!$G65+'Map and Results'!$G$31),0,'Map and Results'!$G$31^2*ACOS((TowerDistanceMatrix!K47^2+'Map and Results'!$G$31^2-'Map and Results'!$G65^2)/(2*TowerDistanceMatrix!K47*'Map and Results'!$G$31))+'Map and Results'!$G65^2*ACOS((TowerDistanceMatrix!K47^2-'Map and Results'!$G$31^2+'Map and Results'!$G65^2)/(2*TowerDistanceMatrix!K47*'Map and Results'!$G65))-0.5*SQRT((-TowerDistanceMatrix!K47+'Map and Results'!$G$31+'Map and Results'!$G65)*(TowerDistanceMatrix!K47+'Map and Results'!$G$31-'Map and Results'!$G65)*(TowerDistanceMatrix!K47-'Map and Results'!$G$31+'Map and Results'!$G65)*(TowerDistanceMatrix!K47+'Map and Results'!$G$31+'Map and Results'!$G65))))</f>
        <v>0</v>
      </c>
      <c r="L48" s="26">
        <f ca="1">IF(TowerDistanceMatrix!L47&lt;=ABS('Map and Results'!$G$32-'Map and Results'!$G65),MIN('Map and Results'!$H$32,'Map and Results'!$H65),IF(TowerDistanceMatrix!L47&gt;=('Map and Results'!$G65+'Map and Results'!$G$32),0,'Map and Results'!$G$32^2*ACOS((TowerDistanceMatrix!L47^2+'Map and Results'!$G$32^2-'Map and Results'!$G65^2)/(2*TowerDistanceMatrix!L47*'Map and Results'!$G$32))+'Map and Results'!$G65^2*ACOS((TowerDistanceMatrix!L47^2-'Map and Results'!$G$32^2+'Map and Results'!$G65^2)/(2*TowerDistanceMatrix!L47*'Map and Results'!$G65))-0.5*SQRT((-TowerDistanceMatrix!L47+'Map and Results'!$G$32+'Map and Results'!$G65)*(TowerDistanceMatrix!L47+'Map and Results'!$G$32-'Map and Results'!$G65)*(TowerDistanceMatrix!L47-'Map and Results'!$G$32+'Map and Results'!$G65)*(TowerDistanceMatrix!L47+'Map and Results'!$G$32+'Map and Results'!$G65))))</f>
        <v>2.1484676178297093</v>
      </c>
      <c r="M48" s="26">
        <f ca="1">IF(TowerDistanceMatrix!M47&lt;=ABS('Map and Results'!$G$33-'Map and Results'!$G65),MIN('Map and Results'!$H$33,'Map and Results'!$H65),IF(TowerDistanceMatrix!M47&gt;=('Map and Results'!$G65+'Map and Results'!$G$33),0,'Map and Results'!$G$33^2*ACOS((TowerDistanceMatrix!M47^2+'Map and Results'!$G$33^2-'Map and Results'!$G65^2)/(2*TowerDistanceMatrix!M47*'Map and Results'!$G$33))+'Map and Results'!$G65^2*ACOS((TowerDistanceMatrix!M47^2-'Map and Results'!$G$33^2+'Map and Results'!$G65^2)/(2*TowerDistanceMatrix!M47*'Map and Results'!$G65))-0.5*SQRT((-TowerDistanceMatrix!M47+'Map and Results'!$G$33+'Map and Results'!$G65)*(TowerDistanceMatrix!M47+'Map and Results'!$G$33-'Map and Results'!$G65)*(TowerDistanceMatrix!M47-'Map and Results'!$G$33+'Map and Results'!$G65)*(TowerDistanceMatrix!M47+'Map and Results'!$G$33+'Map and Results'!$G65))))</f>
        <v>0</v>
      </c>
      <c r="N48" s="26">
        <f ca="1">IF(TowerDistanceMatrix!N47&lt;=ABS('Map and Results'!$G$34-'Map and Results'!$G65),MIN('Map and Results'!$H$34,'Map and Results'!$H65),IF(TowerDistanceMatrix!N47&gt;=('Map and Results'!$G65+'Map and Results'!$G$34),0,'Map and Results'!$G$34^2*ACOS((TowerDistanceMatrix!N47^2+'Map and Results'!$G$34^2-'Map and Results'!$G65^2)/(2*TowerDistanceMatrix!N47*'Map and Results'!$G$34))+'Map and Results'!$G65^2*ACOS((TowerDistanceMatrix!N47^2-'Map and Results'!$G$34^2+'Map and Results'!$G65^2)/(2*TowerDistanceMatrix!N47*'Map and Results'!$G65))-0.5*SQRT((-TowerDistanceMatrix!N47+'Map and Results'!$G$34+'Map and Results'!$G65)*(TowerDistanceMatrix!N47+'Map and Results'!$G$34-'Map and Results'!$G65)*(TowerDistanceMatrix!N47-'Map and Results'!$G$34+'Map and Results'!$G65)*(TowerDistanceMatrix!N47+'Map and Results'!$G$34+'Map and Results'!$G65))))</f>
        <v>0</v>
      </c>
      <c r="O48" s="26">
        <f ca="1">IF(TowerDistanceMatrix!O47&lt;=ABS('Map and Results'!$G$35-'Map and Results'!$G65),MIN('Map and Results'!$H$35,'Map and Results'!$H65),IF(TowerDistanceMatrix!O47&gt;=('Map and Results'!$G65+'Map and Results'!$G$35),0,'Map and Results'!$G$35^2*ACOS((TowerDistanceMatrix!O47^2+'Map and Results'!$G$35^2-'Map and Results'!$G65^2)/(2*TowerDistanceMatrix!O47*'Map and Results'!$G$35))+'Map and Results'!$G65^2*ACOS((TowerDistanceMatrix!O47^2-'Map and Results'!$G$35^2+'Map and Results'!$G65^2)/(2*TowerDistanceMatrix!O47*'Map and Results'!$G65))-0.5*SQRT((-TowerDistanceMatrix!O47+'Map and Results'!$G$35+'Map and Results'!$G65)*(TowerDistanceMatrix!O47+'Map and Results'!$G$35-'Map and Results'!$G65)*(TowerDistanceMatrix!O47-'Map and Results'!$G$35+'Map and Results'!$G65)*(TowerDistanceMatrix!O47+'Map and Results'!$G$35+'Map and Results'!$G65))))</f>
        <v>0</v>
      </c>
      <c r="P48" s="26">
        <f ca="1">IF(TowerDistanceMatrix!P47&lt;=ABS('Map and Results'!$G$36-'Map and Results'!$G65),MIN('Map and Results'!$H$36,'Map and Results'!$H65),IF(TowerDistanceMatrix!P47&gt;=('Map and Results'!$G65+'Map and Results'!$G$36),0,'Map and Results'!$G$36^2*ACOS((TowerDistanceMatrix!P47^2+'Map and Results'!$G$36^2-'Map and Results'!$G65^2)/(2*TowerDistanceMatrix!P47*'Map and Results'!$G$36))+'Map and Results'!$G65^2*ACOS((TowerDistanceMatrix!P47^2-'Map and Results'!$G$36^2+'Map and Results'!$G65^2)/(2*TowerDistanceMatrix!P47*'Map and Results'!$G65))-0.5*SQRT((-TowerDistanceMatrix!P47+'Map and Results'!$G$36+'Map and Results'!$G65)*(TowerDistanceMatrix!P47+'Map and Results'!$G$36-'Map and Results'!$G65)*(TowerDistanceMatrix!P47-'Map and Results'!$G$36+'Map and Results'!$G65)*(TowerDistanceMatrix!P47+'Map and Results'!$G$36+'Map and Results'!$G65))))</f>
        <v>0</v>
      </c>
      <c r="Q48" s="26">
        <f ca="1">IF(TowerDistanceMatrix!Q47&lt;=ABS('Map and Results'!$G$37-'Map and Results'!$G65),MIN('Map and Results'!$H$37,'Map and Results'!$H65),IF(TowerDistanceMatrix!Q47&gt;=('Map and Results'!$G65+'Map and Results'!$G$37),0,'Map and Results'!$G$37^2*ACOS((TowerDistanceMatrix!Q47^2+'Map and Results'!$G$37^2-'Map and Results'!$G65^2)/(2*TowerDistanceMatrix!Q47*'Map and Results'!$G$37))+'Map and Results'!$G65^2*ACOS((TowerDistanceMatrix!Q47^2-'Map and Results'!$G$37^2+'Map and Results'!$G65^2)/(2*TowerDistanceMatrix!Q47*'Map and Results'!$G65))-0.5*SQRT((-TowerDistanceMatrix!Q47+'Map and Results'!$G$37+'Map and Results'!$G65)*(TowerDistanceMatrix!Q47+'Map and Results'!$G$37-'Map and Results'!$G65)*(TowerDistanceMatrix!Q47-'Map and Results'!$G$37+'Map and Results'!$G65)*(TowerDistanceMatrix!Q47+'Map and Results'!$G$37+'Map and Results'!$G65))))</f>
        <v>0</v>
      </c>
      <c r="R48" s="26">
        <f ca="1">IF(TowerDistanceMatrix!R47&lt;=ABS('Map and Results'!$G$38-'Map and Results'!$G65),MIN('Map and Results'!$H$38,'Map and Results'!$H65),IF(TowerDistanceMatrix!R47&gt;=('Map and Results'!$G65+'Map and Results'!$G$38),0,'Map and Results'!$G$38^2*ACOS((TowerDistanceMatrix!R47^2+'Map and Results'!$G$38^2-'Map and Results'!$G65^2)/(2*TowerDistanceMatrix!R47*'Map and Results'!$G$38))+'Map and Results'!$G65^2*ACOS((TowerDistanceMatrix!R47^2-'Map and Results'!$G$38^2+'Map and Results'!$G65^2)/(2*TowerDistanceMatrix!R47*'Map and Results'!$G65))-0.5*SQRT((-TowerDistanceMatrix!R47+'Map and Results'!$G$38+'Map and Results'!$G65)*(TowerDistanceMatrix!R47+'Map and Results'!$G$38-'Map and Results'!$G65)*(TowerDistanceMatrix!R47-'Map and Results'!$G$38+'Map and Results'!$G65)*(TowerDistanceMatrix!R47+'Map and Results'!$G$38+'Map and Results'!$G65))))</f>
        <v>0</v>
      </c>
      <c r="S48" s="26">
        <f ca="1">IF(TowerDistanceMatrix!S47&lt;=ABS('Map and Results'!$G$39-'Map and Results'!$G65),MIN('Map and Results'!$H$39,'Map and Results'!$H65),IF(TowerDistanceMatrix!S47&gt;=('Map and Results'!$G65+'Map and Results'!$G$39),0,'Map and Results'!$G$39^2*ACOS((TowerDistanceMatrix!S47^2+'Map and Results'!$G$39^2-'Map and Results'!$G65^2)/(2*TowerDistanceMatrix!S47*'Map and Results'!$G$39))+'Map and Results'!$G65^2*ACOS((TowerDistanceMatrix!S47^2-'Map and Results'!$G$39^2+'Map and Results'!$G65^2)/(2*TowerDistanceMatrix!S47*'Map and Results'!$G65))-0.5*SQRT((-TowerDistanceMatrix!S47+'Map and Results'!$G$39+'Map and Results'!$G65)*(TowerDistanceMatrix!S47+'Map and Results'!$G$39-'Map and Results'!$G65)*(TowerDistanceMatrix!S47-'Map and Results'!$G$39+'Map and Results'!$G65)*(TowerDistanceMatrix!S47+'Map and Results'!$G$39+'Map and Results'!$G65))))</f>
        <v>0</v>
      </c>
      <c r="T48" s="26">
        <f ca="1">IF(TowerDistanceMatrix!T47&lt;=ABS('Map and Results'!$G$40-'Map and Results'!$G65),MIN('Map and Results'!$H$40,'Map and Results'!$H65),IF(TowerDistanceMatrix!T47&gt;=('Map and Results'!$G65+'Map and Results'!$G$40),0,'Map and Results'!$G$40^2*ACOS((TowerDistanceMatrix!T47^2+'Map and Results'!$G$40^2-'Map and Results'!$G65^2)/(2*TowerDistanceMatrix!T47*'Map and Results'!$G$40))+'Map and Results'!$G65^2*ACOS((TowerDistanceMatrix!T47^2-'Map and Results'!$G$40^2+'Map and Results'!$G65^2)/(2*TowerDistanceMatrix!T47*'Map and Results'!$G65))-0.5*SQRT((-TowerDistanceMatrix!T47+'Map and Results'!$G$40+'Map and Results'!$G65)*(TowerDistanceMatrix!T47+'Map and Results'!$G$40-'Map and Results'!$G65)*(TowerDistanceMatrix!T47-'Map and Results'!$G$40+'Map and Results'!$G65)*(TowerDistanceMatrix!T47+'Map and Results'!$G$40+'Map and Results'!$G65))))</f>
        <v>0</v>
      </c>
      <c r="U48" s="26">
        <f ca="1">IF(TowerDistanceMatrix!U47&lt;=ABS('Map and Results'!$G$41-'Map and Results'!$G65),MIN('Map and Results'!$H$41,'Map and Results'!$H65),IF(TowerDistanceMatrix!U47&gt;=('Map and Results'!$G65+'Map and Results'!$G$41),0,'Map and Results'!$G$41^2*ACOS((TowerDistanceMatrix!U47^2+'Map and Results'!$G$41^2-'Map and Results'!$G65^2)/(2*TowerDistanceMatrix!U47*'Map and Results'!$G$41))+'Map and Results'!$G65^2*ACOS((TowerDistanceMatrix!U47^2-'Map and Results'!$G$41^2+'Map and Results'!$G65^2)/(2*TowerDistanceMatrix!U47*'Map and Results'!$G65))-0.5*SQRT((-TowerDistanceMatrix!U47+'Map and Results'!$G$41+'Map and Results'!$G65)*(TowerDistanceMatrix!U47+'Map and Results'!$G$41-'Map and Results'!$G65)*(TowerDistanceMatrix!U47-'Map and Results'!$G$41+'Map and Results'!$G65)*(TowerDistanceMatrix!U47+'Map and Results'!$G$41+'Map and Results'!$G65))))</f>
        <v>0</v>
      </c>
      <c r="V48" s="26">
        <f ca="1">IF(TowerDistanceMatrix!V47&lt;=ABS('Map and Results'!$G$42-'Map and Results'!$G65),MIN('Map and Results'!$H$42,'Map and Results'!$H65),IF(TowerDistanceMatrix!V47&gt;=('Map and Results'!$G65+'Map and Results'!$G$42),0,'Map and Results'!$G$42^2*ACOS((TowerDistanceMatrix!V47^2+'Map and Results'!$G$42^2-'Map and Results'!$G65^2)/(2*TowerDistanceMatrix!V47*'Map and Results'!$G$42))+'Map and Results'!$G65^2*ACOS((TowerDistanceMatrix!V47^2-'Map and Results'!$G$42^2+'Map and Results'!$G65^2)/(2*TowerDistanceMatrix!V47*'Map and Results'!$G65))-0.5*SQRT((-TowerDistanceMatrix!V47+'Map and Results'!$G$42+'Map and Results'!$G65)*(TowerDistanceMatrix!V47+'Map and Results'!$G$42-'Map and Results'!$G65)*(TowerDistanceMatrix!V47-'Map and Results'!$G$42+'Map and Results'!$G65)*(TowerDistanceMatrix!V47+'Map and Results'!$G$42+'Map and Results'!$G65))))</f>
        <v>0</v>
      </c>
      <c r="W48" s="26">
        <f ca="1">IF(TowerDistanceMatrix!W47&lt;=ABS('Map and Results'!$G$43-'Map and Results'!$G65),MIN('Map and Results'!$H$43,'Map and Results'!$H65),IF(TowerDistanceMatrix!W47&gt;=('Map and Results'!$G65+'Map and Results'!$G$43),0,'Map and Results'!$G$43^2*ACOS((TowerDistanceMatrix!W47^2+'Map and Results'!$G$43^2-'Map and Results'!$G65^2)/(2*TowerDistanceMatrix!W47*'Map and Results'!$G$43))+'Map and Results'!$G65^2*ACOS((TowerDistanceMatrix!W47^2-'Map and Results'!$G$43^2+'Map and Results'!$G65^2)/(2*TowerDistanceMatrix!W47*'Map and Results'!$G65))-0.5*SQRT((-TowerDistanceMatrix!W47+'Map and Results'!$G$43+'Map and Results'!$G65)*(TowerDistanceMatrix!W47+'Map and Results'!$G$43-'Map and Results'!$G65)*(TowerDistanceMatrix!W47-'Map and Results'!$G$43+'Map and Results'!$G65)*(TowerDistanceMatrix!W47+'Map and Results'!$G$43+'Map and Results'!$G65))))</f>
        <v>279.08563712922319</v>
      </c>
      <c r="X48" s="26">
        <f ca="1">IF(TowerDistanceMatrix!X47&lt;=ABS('Map and Results'!$G$44-'Map and Results'!$G65),MIN('Map and Results'!$H$44,'Map and Results'!$H65),IF(TowerDistanceMatrix!X47&gt;=('Map and Results'!$G65+'Map and Results'!$G$44),0,'Map and Results'!$G$44^2*ACOS((TowerDistanceMatrix!X47^2+'Map and Results'!$G$44^2-'Map and Results'!$G65^2)/(2*TowerDistanceMatrix!X47*'Map and Results'!$G$44))+'Map and Results'!$G65^2*ACOS((TowerDistanceMatrix!X47^2-'Map and Results'!$G$44^2+'Map and Results'!$G65^2)/(2*TowerDistanceMatrix!X47*'Map and Results'!$G65))-0.5*SQRT((-TowerDistanceMatrix!X47+'Map and Results'!$G$44+'Map and Results'!$G65)*(TowerDistanceMatrix!X47+'Map and Results'!$G$44-'Map and Results'!$G65)*(TowerDistanceMatrix!X47-'Map and Results'!$G$44+'Map and Results'!$G65)*(TowerDistanceMatrix!X47+'Map and Results'!$G$44+'Map and Results'!$G65))))</f>
        <v>0</v>
      </c>
      <c r="Y48" s="26">
        <f ca="1">IF(TowerDistanceMatrix!Y47&lt;=ABS('Map and Results'!$G$45-'Map and Results'!$G65),MIN('Map and Results'!$H$45,'Map and Results'!$H65),IF(TowerDistanceMatrix!Y47&gt;=('Map and Results'!$G65+'Map and Results'!$G$45),0,'Map and Results'!$G$45^2*ACOS((TowerDistanceMatrix!Y47^2+'Map and Results'!$G$45^2-'Map and Results'!$G65^2)/(2*TowerDistanceMatrix!Y47*'Map and Results'!$G$45))+'Map and Results'!$G65^2*ACOS((TowerDistanceMatrix!Y47^2-'Map and Results'!$G$45^2+'Map and Results'!$G65^2)/(2*TowerDistanceMatrix!Y47*'Map and Results'!$G65))-0.5*SQRT((-TowerDistanceMatrix!Y47+'Map and Results'!$G$45+'Map and Results'!$G65)*(TowerDistanceMatrix!Y47+'Map and Results'!$G$45-'Map and Results'!$G65)*(TowerDistanceMatrix!Y47-'Map and Results'!$G$45+'Map and Results'!$G65)*(TowerDistanceMatrix!Y47+'Map and Results'!$G$45+'Map and Results'!$G65))))</f>
        <v>0</v>
      </c>
      <c r="Z48" s="26">
        <f ca="1">IF(TowerDistanceMatrix!Z47&lt;=ABS('Map and Results'!$G$46-'Map and Results'!$G65),MIN('Map and Results'!$H$46,'Map and Results'!$H65),IF(TowerDistanceMatrix!Z47&gt;=('Map and Results'!$G65+'Map and Results'!$G$46),0,'Map and Results'!$G$46^2*ACOS((TowerDistanceMatrix!Z47^2+'Map and Results'!$G$46^2-'Map and Results'!$G65^2)/(2*TowerDistanceMatrix!Z47*'Map and Results'!$G$46))+'Map and Results'!$G65^2*ACOS((TowerDistanceMatrix!Z47^2-'Map and Results'!$G$46^2+'Map and Results'!$G65^2)/(2*TowerDistanceMatrix!Z47*'Map and Results'!$G65))-0.5*SQRT((-TowerDistanceMatrix!Z47+'Map and Results'!$G$46+'Map and Results'!$G65)*(TowerDistanceMatrix!Z47+'Map and Results'!$G$46-'Map and Results'!$G65)*(TowerDistanceMatrix!Z47-'Map and Results'!$G$46+'Map and Results'!$G65)*(TowerDistanceMatrix!Z47+'Map and Results'!$G$46+'Map and Results'!$G65))))</f>
        <v>0</v>
      </c>
      <c r="AA48" s="26">
        <f ca="1">IF(TowerDistanceMatrix!AA47&lt;=ABS('Map and Results'!$G$47-'Map and Results'!$G65),MIN('Map and Results'!$H$47,'Map and Results'!$H65),IF(TowerDistanceMatrix!AA47&gt;=('Map and Results'!$G65+'Map and Results'!$G$47),0,'Map and Results'!$G$47^2*ACOS((TowerDistanceMatrix!AA47^2+'Map and Results'!$G$47^2-'Map and Results'!$G65^2)/(2*TowerDistanceMatrix!AA47*'Map and Results'!$G$47))+'Map and Results'!$G65^2*ACOS((TowerDistanceMatrix!AA47^2-'Map and Results'!$G$47^2+'Map and Results'!$G65^2)/(2*TowerDistanceMatrix!AA47*'Map and Results'!$G65))-0.5*SQRT((-TowerDistanceMatrix!AA47+'Map and Results'!$G$47+'Map and Results'!$G65)*(TowerDistanceMatrix!AA47+'Map and Results'!$G$47-'Map and Results'!$G65)*(TowerDistanceMatrix!AA47-'Map and Results'!$G$47+'Map and Results'!$G65)*(TowerDistanceMatrix!AA47+'Map and Results'!$G$47+'Map and Results'!$G65))))</f>
        <v>0</v>
      </c>
      <c r="AB48" s="26">
        <f ca="1">IF(TowerDistanceMatrix!AB47&lt;=ABS('Map and Results'!$G$48-'Map and Results'!$G65),MIN('Map and Results'!$H$48,'Map and Results'!$H65),IF(TowerDistanceMatrix!AB47&gt;=('Map and Results'!$G65+'Map and Results'!$G$48),0,'Map and Results'!$G$48^2*ACOS((TowerDistanceMatrix!AB47^2+'Map and Results'!$G$48^2-'Map and Results'!$G65^2)/(2*TowerDistanceMatrix!AB47*'Map and Results'!$G$48))+'Map and Results'!$G65^2*ACOS((TowerDistanceMatrix!AB47^2-'Map and Results'!$G$48^2+'Map and Results'!$G65^2)/(2*TowerDistanceMatrix!AB47*'Map and Results'!$G65))-0.5*SQRT((-TowerDistanceMatrix!AB47+'Map and Results'!$G$48+'Map and Results'!$G65)*(TowerDistanceMatrix!AB47+'Map and Results'!$G$48-'Map and Results'!$G65)*(TowerDistanceMatrix!AB47-'Map and Results'!$G$48+'Map and Results'!$G65)*(TowerDistanceMatrix!AB47+'Map and Results'!$G$48+'Map and Results'!$G65))))</f>
        <v>0</v>
      </c>
      <c r="AC48" s="26">
        <f ca="1">IF(TowerDistanceMatrix!AC47&lt;=ABS('Map and Results'!$G$49-'Map and Results'!$G65),MIN('Map and Results'!$H$49,'Map and Results'!$H65),IF(TowerDistanceMatrix!AC47&gt;=('Map and Results'!$G65+'Map and Results'!$G$49),0,'Map and Results'!$G$49^2*ACOS((TowerDistanceMatrix!AC47^2+'Map and Results'!$G$49^2-'Map and Results'!$G65^2)/(2*TowerDistanceMatrix!AC47*'Map and Results'!$G$49))+'Map and Results'!$G65^2*ACOS((TowerDistanceMatrix!AC47^2-'Map and Results'!$G$49^2+'Map and Results'!$G65^2)/(2*TowerDistanceMatrix!AC47*'Map and Results'!$G65))-0.5*SQRT((-TowerDistanceMatrix!AC47+'Map and Results'!$G$49+'Map and Results'!$G65)*(TowerDistanceMatrix!AC47+'Map and Results'!$G$49-'Map and Results'!$G65)*(TowerDistanceMatrix!AC47-'Map and Results'!$G$49+'Map and Results'!$G65)*(TowerDistanceMatrix!AC47+'Map and Results'!$G$49+'Map and Results'!$G65))))</f>
        <v>0</v>
      </c>
      <c r="AD48" s="26">
        <f ca="1">IF(TowerDistanceMatrix!AD47&lt;=ABS('Map and Results'!$G$50-'Map and Results'!$G65),MIN('Map and Results'!$H$50,'Map and Results'!$H65),IF(TowerDistanceMatrix!AD47&gt;=('Map and Results'!$G65+'Map and Results'!$G$50),0,'Map and Results'!$G$50^2*ACOS((TowerDistanceMatrix!AD47^2+'Map and Results'!$G$50^2-'Map and Results'!$G65^2)/(2*TowerDistanceMatrix!AD47*'Map and Results'!$G$50))+'Map and Results'!$G65^2*ACOS((TowerDistanceMatrix!AD47^2-'Map and Results'!$G$50^2+'Map and Results'!$G65^2)/(2*TowerDistanceMatrix!AD47*'Map and Results'!$G65))-0.5*SQRT((-TowerDistanceMatrix!AD47+'Map and Results'!$G$50+'Map and Results'!$G65)*(TowerDistanceMatrix!AD47+'Map and Results'!$G$50-'Map and Results'!$G65)*(TowerDistanceMatrix!AD47-'Map and Results'!$G$50+'Map and Results'!$G65)*(TowerDistanceMatrix!AD47+'Map and Results'!$G$50+'Map and Results'!$G65))))</f>
        <v>0</v>
      </c>
      <c r="AE48" s="26">
        <f ca="1">IF(TowerDistanceMatrix!AE47&lt;=ABS('Map and Results'!$G$51-'Map and Results'!$G65),MIN('Map and Results'!$H$51,'Map and Results'!$H65),IF(TowerDistanceMatrix!AE47&gt;=('Map and Results'!$G65+'Map and Results'!$G$51),0,'Map and Results'!$G$51^2*ACOS((TowerDistanceMatrix!AE47^2+'Map and Results'!$G$51^2-'Map and Results'!$G65^2)/(2*TowerDistanceMatrix!AE47*'Map and Results'!$G$51))+'Map and Results'!$G65^2*ACOS((TowerDistanceMatrix!AE47^2-'Map and Results'!$G$51^2+'Map and Results'!$G65^2)/(2*TowerDistanceMatrix!AE47*'Map and Results'!$G65))-0.5*SQRT((-TowerDistanceMatrix!AE47+'Map and Results'!$G$51+'Map and Results'!$G65)*(TowerDistanceMatrix!AE47+'Map and Results'!$G$51-'Map and Results'!$G65)*(TowerDistanceMatrix!AE47-'Map and Results'!$G$51+'Map and Results'!$G65)*(TowerDistanceMatrix!AE47+'Map and Results'!$G$51+'Map and Results'!$G65))))</f>
        <v>0</v>
      </c>
      <c r="AF48" s="26">
        <f ca="1">IF(TowerDistanceMatrix!AF47&lt;=ABS('Map and Results'!$G$52-'Map and Results'!$G65),MIN('Map and Results'!$H$52,'Map and Results'!$H65),IF(TowerDistanceMatrix!AF47&gt;=('Map and Results'!$G65+'Map and Results'!$G$52),0,'Map and Results'!$G$52^2*ACOS((TowerDistanceMatrix!AF47^2+'Map and Results'!$G$52^2-'Map and Results'!$G65^2)/(2*TowerDistanceMatrix!AF47*'Map and Results'!$G$52))+'Map and Results'!$G65^2*ACOS((TowerDistanceMatrix!AF47^2-'Map and Results'!$G$52^2+'Map and Results'!$G65^2)/(2*TowerDistanceMatrix!AF47*'Map and Results'!$G65))-0.5*SQRT((-TowerDistanceMatrix!AF47+'Map and Results'!$G$52+'Map and Results'!$G65)*(TowerDistanceMatrix!AF47+'Map and Results'!$G$52-'Map and Results'!$G65)*(TowerDistanceMatrix!AF47-'Map and Results'!$G$52+'Map and Results'!$G65)*(TowerDistanceMatrix!AF47+'Map and Results'!$G$52+'Map and Results'!$G65))))</f>
        <v>0</v>
      </c>
      <c r="AG48" s="26">
        <f ca="1">IF(TowerDistanceMatrix!AG47&lt;=ABS('Map and Results'!$G$53-'Map and Results'!$G65),MIN('Map and Results'!$H$53,'Map and Results'!$H65),IF(TowerDistanceMatrix!AG47&gt;=('Map and Results'!$G65+'Map and Results'!$G$53),0,'Map and Results'!$G$53^2*ACOS((TowerDistanceMatrix!AG47^2+'Map and Results'!$G$53^2-'Map and Results'!$G65^2)/(2*TowerDistanceMatrix!AG47*'Map and Results'!$G$53))+'Map and Results'!$G65^2*ACOS((TowerDistanceMatrix!AG47^2-'Map and Results'!$G$53^2+'Map and Results'!$G65^2)/(2*TowerDistanceMatrix!AG47*'Map and Results'!$G65))-0.5*SQRT((-TowerDistanceMatrix!AG47+'Map and Results'!$G$53+'Map and Results'!$G65)*(TowerDistanceMatrix!AG47+'Map and Results'!$G$53-'Map and Results'!$G65)*(TowerDistanceMatrix!AG47-'Map and Results'!$G$53+'Map and Results'!$G65)*(TowerDistanceMatrix!AG47+'Map and Results'!$G$53+'Map and Results'!$G65))))</f>
        <v>0</v>
      </c>
      <c r="AH48" s="26">
        <f ca="1">IF(TowerDistanceMatrix!AH47&lt;=ABS('Map and Results'!$G$54-'Map and Results'!$G65),MIN('Map and Results'!$H$54,'Map and Results'!$H65),IF(TowerDistanceMatrix!AH47&gt;=('Map and Results'!$G65+'Map and Results'!$G$54),0,'Map and Results'!$G$54^2*ACOS((TowerDistanceMatrix!AH47^2+'Map and Results'!$G$54^2-'Map and Results'!$G65^2)/(2*TowerDistanceMatrix!AH47*'Map and Results'!$G$54))+'Map and Results'!$G65^2*ACOS((TowerDistanceMatrix!AH47^2-'Map and Results'!$G$54^2+'Map and Results'!$G65^2)/(2*TowerDistanceMatrix!AH47*'Map and Results'!$G65))-0.5*SQRT((-TowerDistanceMatrix!AH47+'Map and Results'!$G$54+'Map and Results'!$G65)*(TowerDistanceMatrix!AH47+'Map and Results'!$G$54-'Map and Results'!$G65)*(TowerDistanceMatrix!AH47-'Map and Results'!$G$54+'Map and Results'!$G65)*(TowerDistanceMatrix!AH47+'Map and Results'!$G$54+'Map and Results'!$G65))))</f>
        <v>0</v>
      </c>
      <c r="AI48" s="26">
        <f ca="1">IF(TowerDistanceMatrix!AI47&lt;=ABS('Map and Results'!$G$55-'Map and Results'!$G65),MIN('Map and Results'!$H$55,'Map and Results'!$H65),IF(TowerDistanceMatrix!AI47&gt;=('Map and Results'!$G65+'Map and Results'!$G$55),0,'Map and Results'!$G$55^2*ACOS((TowerDistanceMatrix!AI47^2+'Map and Results'!$G$55^2-'Map and Results'!$G65^2)/(2*TowerDistanceMatrix!AI47*'Map and Results'!$G$55))+'Map and Results'!$G65^2*ACOS((TowerDistanceMatrix!AI47^2-'Map and Results'!$G$55^2+'Map and Results'!$G65^2)/(2*TowerDistanceMatrix!AI47*'Map and Results'!$G65))-0.5*SQRT((-TowerDistanceMatrix!AI47+'Map and Results'!$G$55+'Map and Results'!$G65)*(TowerDistanceMatrix!AI47+'Map and Results'!$G$55-'Map and Results'!$G65)*(TowerDistanceMatrix!AI47-'Map and Results'!$G$55+'Map and Results'!$G65)*(TowerDistanceMatrix!AI47+'Map and Results'!$G$55+'Map and Results'!$G65))))</f>
        <v>0</v>
      </c>
      <c r="AJ48" s="26">
        <f ca="1">IF(TowerDistanceMatrix!AJ47&lt;=ABS('Map and Results'!$G$56-'Map and Results'!$G65),MIN('Map and Results'!$H$56,'Map and Results'!$H65),IF(TowerDistanceMatrix!AJ47&gt;=('Map and Results'!$G65+'Map and Results'!$G$56),0,'Map and Results'!$G$56^2*ACOS((TowerDistanceMatrix!AJ47^2+'Map and Results'!$G$56^2-'Map and Results'!$G65^2)/(2*TowerDistanceMatrix!AJ47*'Map and Results'!$G$56))+'Map and Results'!$G65^2*ACOS((TowerDistanceMatrix!AJ47^2-'Map and Results'!$G$56^2+'Map and Results'!$G65^2)/(2*TowerDistanceMatrix!AJ47*'Map and Results'!$G65))-0.5*SQRT((-TowerDistanceMatrix!AJ47+'Map and Results'!$G$56+'Map and Results'!$G65)*(TowerDistanceMatrix!AJ47+'Map and Results'!$G$56-'Map and Results'!$G65)*(TowerDistanceMatrix!AJ47-'Map and Results'!$G$56+'Map and Results'!$G65)*(TowerDistanceMatrix!AJ47+'Map and Results'!$G$56+'Map and Results'!$G65))))</f>
        <v>0</v>
      </c>
      <c r="AK48" s="26">
        <f ca="1">IF(TowerDistanceMatrix!AK47&lt;=ABS('Map and Results'!$G$57-'Map and Results'!$G65),MIN('Map and Results'!$H$57,'Map and Results'!$H65),IF(TowerDistanceMatrix!AK47&gt;=('Map and Results'!$G65+'Map and Results'!$G$57),0,'Map and Results'!$G$57^2*ACOS((TowerDistanceMatrix!AK47^2+'Map and Results'!$G$57^2-'Map and Results'!$G65^2)/(2*TowerDistanceMatrix!AK47*'Map and Results'!$G$57))+'Map and Results'!$G65^2*ACOS((TowerDistanceMatrix!AK47^2-'Map and Results'!$G$57^2+'Map and Results'!$G65^2)/(2*TowerDistanceMatrix!AK47*'Map and Results'!$G65))-0.5*SQRT((-TowerDistanceMatrix!AK47+'Map and Results'!$G$57+'Map and Results'!$G65)*(TowerDistanceMatrix!AK47+'Map and Results'!$G$57-'Map and Results'!$G65)*(TowerDistanceMatrix!AK47-'Map and Results'!$G$57+'Map and Results'!$G65)*(TowerDistanceMatrix!AK47+'Map and Results'!$G$57+'Map and Results'!$G65))))</f>
        <v>0</v>
      </c>
      <c r="AL48" s="26">
        <f ca="1">IF(TowerDistanceMatrix!AL47&lt;=ABS('Map and Results'!$G$58-'Map and Results'!$G65),MIN('Map and Results'!$H$58,'Map and Results'!$H65),IF(TowerDistanceMatrix!AL47&gt;=('Map and Results'!$G65+'Map and Results'!$G$58),0,'Map and Results'!$G$58^2*ACOS((TowerDistanceMatrix!AL47^2+'Map and Results'!$G$58^2-'Map and Results'!$G65^2)/(2*TowerDistanceMatrix!AL47*'Map and Results'!$G$58))+'Map and Results'!$G65^2*ACOS((TowerDistanceMatrix!AL47^2-'Map and Results'!$G$58^2+'Map and Results'!$G65^2)/(2*TowerDistanceMatrix!AL47*'Map and Results'!$G65))-0.5*SQRT((-TowerDistanceMatrix!AL47+'Map and Results'!$G$58+'Map and Results'!$G65)*(TowerDistanceMatrix!AL47+'Map and Results'!$G$58-'Map and Results'!$G65)*(TowerDistanceMatrix!AL47-'Map and Results'!$G$58+'Map and Results'!$G65)*(TowerDistanceMatrix!AL47+'Map and Results'!$G$58+'Map and Results'!$G65))))</f>
        <v>0</v>
      </c>
      <c r="AM48" s="26">
        <f ca="1">IF(TowerDistanceMatrix!AM47&lt;=ABS('Map and Results'!$G$59-'Map and Results'!$G65),MIN('Map and Results'!$H$59,'Map and Results'!$H65),IF(TowerDistanceMatrix!AM47&gt;=('Map and Results'!$G65+'Map and Results'!$G$59),0,'Map and Results'!$G$59^2*ACOS((TowerDistanceMatrix!AM47^2+'Map and Results'!$G$59^2-'Map and Results'!$G65^2)/(2*TowerDistanceMatrix!AM47*'Map and Results'!$G$59))+'Map and Results'!$G65^2*ACOS((TowerDistanceMatrix!AM47^2-'Map and Results'!$G$59^2+'Map and Results'!$G65^2)/(2*TowerDistanceMatrix!AM47*'Map and Results'!$G65))-0.5*SQRT((-TowerDistanceMatrix!AM47+'Map and Results'!$G$59+'Map and Results'!$G65)*(TowerDistanceMatrix!AM47+'Map and Results'!$G$59-'Map and Results'!$G65)*(TowerDistanceMatrix!AM47-'Map and Results'!$G$59+'Map and Results'!$G65)*(TowerDistanceMatrix!AM47+'Map and Results'!$G$59+'Map and Results'!$G65))))</f>
        <v>0</v>
      </c>
      <c r="AN48" s="26">
        <f ca="1">IF(TowerDistanceMatrix!AN47&lt;=ABS('Map and Results'!$G$60-'Map and Results'!$G65),MIN('Map and Results'!$H$60,'Map and Results'!$H65),IF(TowerDistanceMatrix!AN47&gt;=('Map and Results'!$G65+'Map and Results'!$G$60),0,'Map and Results'!$G$60^2*ACOS((TowerDistanceMatrix!AN47^2+'Map and Results'!$G$60^2-'Map and Results'!$G65^2)/(2*TowerDistanceMatrix!AN47*'Map and Results'!$G$60))+'Map and Results'!$G65^2*ACOS((TowerDistanceMatrix!AN47^2-'Map and Results'!$G$60^2+'Map and Results'!$G65^2)/(2*TowerDistanceMatrix!AN47*'Map and Results'!$G65))-0.5*SQRT((-TowerDistanceMatrix!AN47+'Map and Results'!$G$60+'Map and Results'!$G65)*(TowerDistanceMatrix!AN47+'Map and Results'!$G$60-'Map and Results'!$G65)*(TowerDistanceMatrix!AN47-'Map and Results'!$G$60+'Map and Results'!$G65)*(TowerDistanceMatrix!AN47+'Map and Results'!$G$60+'Map and Results'!$G65))))</f>
        <v>0</v>
      </c>
      <c r="AO48" s="26">
        <f ca="1">IF(TowerDistanceMatrix!AO47&lt;=ABS('Map and Results'!$G$61-'Map and Results'!$G65),MIN('Map and Results'!$H$61,'Map and Results'!$H65),IF(TowerDistanceMatrix!AO47&gt;=('Map and Results'!$G65+'Map and Results'!$G$61),0,'Map and Results'!$G$61^2*ACOS((TowerDistanceMatrix!AO47^2+'Map and Results'!$G$61^2-'Map and Results'!$G65^2)/(2*TowerDistanceMatrix!AO47*'Map and Results'!$G$61))+'Map and Results'!$G65^2*ACOS((TowerDistanceMatrix!AO47^2-'Map and Results'!$G$61^2+'Map and Results'!$G65^2)/(2*TowerDistanceMatrix!AO47*'Map and Results'!$G65))-0.5*SQRT((-TowerDistanceMatrix!AO47+'Map and Results'!$G$61+'Map and Results'!$G65)*(TowerDistanceMatrix!AO47+'Map and Results'!$G$61-'Map and Results'!$G65)*(TowerDistanceMatrix!AO47-'Map and Results'!$G$61+'Map and Results'!$G65)*(TowerDistanceMatrix!AO47+'Map and Results'!$G$61+'Map and Results'!$G65))))</f>
        <v>0</v>
      </c>
      <c r="AP48" s="26">
        <f ca="1">IF(TowerDistanceMatrix!AP47&lt;=ABS('Map and Results'!$G$62-'Map and Results'!$G65),MIN('Map and Results'!$H$62,'Map and Results'!$H65),IF(TowerDistanceMatrix!AP47&gt;=('Map and Results'!$G65+'Map and Results'!$G$62),0,'Map and Results'!$G$62^2*ACOS((TowerDistanceMatrix!AP47^2+'Map and Results'!$G$62^2-'Map and Results'!$G65^2)/(2*TowerDistanceMatrix!AP47*'Map and Results'!$G$62))+'Map and Results'!$G65^2*ACOS((TowerDistanceMatrix!AP47^2-'Map and Results'!$G$62^2+'Map and Results'!$G65^2)/(2*TowerDistanceMatrix!AP47*'Map and Results'!$G65))-0.5*SQRT((-TowerDistanceMatrix!AP47+'Map and Results'!$G$62+'Map and Results'!$G65)*(TowerDistanceMatrix!AP47+'Map and Results'!$G$62-'Map and Results'!$G65)*(TowerDistanceMatrix!AP47-'Map and Results'!$G$62+'Map and Results'!$G65)*(TowerDistanceMatrix!AP47+'Map and Results'!$G$62+'Map and Results'!$G65))))</f>
        <v>0</v>
      </c>
      <c r="AQ48" s="26">
        <f ca="1">IF(TowerDistanceMatrix!AQ47&lt;=ABS('Map and Results'!$G$63-'Map and Results'!$G65),MIN('Map and Results'!$H$63,'Map and Results'!$H65),IF(TowerDistanceMatrix!AQ47&gt;=('Map and Results'!$G65+'Map and Results'!$G$63),0,'Map and Results'!$G$63^2*ACOS((TowerDistanceMatrix!AQ47^2+'Map and Results'!$G$63^2-'Map and Results'!$G65^2)/(2*TowerDistanceMatrix!AQ47*'Map and Results'!$G$63))+'Map and Results'!$G65^2*ACOS((TowerDistanceMatrix!AQ47^2-'Map and Results'!$G$63^2+'Map and Results'!$G65^2)/(2*TowerDistanceMatrix!AQ47*'Map and Results'!$G65))-0.5*SQRT((-TowerDistanceMatrix!AQ47+'Map and Results'!$G$63+'Map and Results'!$G65)*(TowerDistanceMatrix!AQ47+'Map and Results'!$G$63-'Map and Results'!$G65)*(TowerDistanceMatrix!AQ47-'Map and Results'!$G$63+'Map and Results'!$G65)*(TowerDistanceMatrix!AQ47+'Map and Results'!$G$63+'Map and Results'!$G65))))</f>
        <v>0</v>
      </c>
      <c r="AR48" s="26">
        <f ca="1">IF(TowerDistanceMatrix!AR47&lt;=ABS('Map and Results'!$G$64-'Map and Results'!$G65),MIN('Map and Results'!$H$64,'Map and Results'!$H65),IF(TowerDistanceMatrix!AR47&gt;=('Map and Results'!$G65+'Map and Results'!$G$64),0,'Map and Results'!$G$64^2*ACOS((TowerDistanceMatrix!AR47^2+'Map and Results'!$G$64^2-'Map and Results'!$G65^2)/(2*TowerDistanceMatrix!AR47*'Map and Results'!$G$64))+'Map and Results'!$G65^2*ACOS((TowerDistanceMatrix!AR47^2-'Map and Results'!$G$64^2+'Map and Results'!$G65^2)/(2*TowerDistanceMatrix!AR47*'Map and Results'!$G65))-0.5*SQRT((-TowerDistanceMatrix!AR47+'Map and Results'!$G$64+'Map and Results'!$G65)*(TowerDistanceMatrix!AR47+'Map and Results'!$G$64-'Map and Results'!$G65)*(TowerDistanceMatrix!AR47-'Map and Results'!$G$64+'Map and Results'!$G65)*(TowerDistanceMatrix!AR47+'Map and Results'!$G$64+'Map and Results'!$G65))))</f>
        <v>0</v>
      </c>
      <c r="AS48" s="26">
        <f ca="1">IF(TowerDistanceMatrix!AS47&lt;=ABS('Map and Results'!$G$65-'Map and Results'!$G65),MIN('Map and Results'!$H$65,'Map and Results'!$H65),IF(TowerDistanceMatrix!AS47&gt;=('Map and Results'!$G65+'Map and Results'!$G$65),0,'Map and Results'!$G$65^2*ACOS((TowerDistanceMatrix!AS47^2+'Map and Results'!$G$65^2-'Map and Results'!$G65^2)/(2*TowerDistanceMatrix!AS47*'Map and Results'!$G$65))+'Map and Results'!$G65^2*ACOS((TowerDistanceMatrix!AS47^2-'Map and Results'!$G$65^2+'Map and Results'!$G65^2)/(2*TowerDistanceMatrix!AS47*'Map and Results'!$G65))-0.5*SQRT((-TowerDistanceMatrix!AS47+'Map and Results'!$G$65+'Map and Results'!$G65)*(TowerDistanceMatrix!AS47+'Map and Results'!$G$65-'Map and Results'!$G65)*(TowerDistanceMatrix!AS47-'Map and Results'!$G$65+'Map and Results'!$G65)*(TowerDistanceMatrix!AS47+'Map and Results'!$G$65+'Map and Results'!$G65))))</f>
        <v>0</v>
      </c>
      <c r="AT48" s="26">
        <f ca="1">IF(TowerDistanceMatrix!AT47&lt;=ABS('Map and Results'!$G$66-'Map and Results'!$G65),MIN('Map and Results'!$H$66,'Map and Results'!$H65),IF(TowerDistanceMatrix!AT47&gt;=('Map and Results'!$G65+'Map and Results'!$G$66),0,'Map and Results'!$G$66^2*ACOS((TowerDistanceMatrix!AT47^2+'Map and Results'!$G$66^2-'Map and Results'!$G65^2)/(2*TowerDistanceMatrix!AT47*'Map and Results'!$G$66))+'Map and Results'!$G65^2*ACOS((TowerDistanceMatrix!AT47^2-'Map and Results'!$G$66^2+'Map and Results'!$G65^2)/(2*TowerDistanceMatrix!AT47*'Map and Results'!$G65))-0.5*SQRT((-TowerDistanceMatrix!AT47+'Map and Results'!$G$66+'Map and Results'!$G65)*(TowerDistanceMatrix!AT47+'Map and Results'!$G$66-'Map and Results'!$G65)*(TowerDistanceMatrix!AT47-'Map and Results'!$G$66+'Map and Results'!$G65)*(TowerDistanceMatrix!AT47+'Map and Results'!$G$66+'Map and Results'!$G65))))</f>
        <v>0</v>
      </c>
      <c r="AU48" s="26">
        <f ca="1">IF(TowerDistanceMatrix!AU47&lt;=ABS('Map and Results'!$G$67-'Map and Results'!$G65),MIN('Map and Results'!$H$67,'Map and Results'!$H65),IF(TowerDistanceMatrix!AU47&gt;=('Map and Results'!$G65+'Map and Results'!$G$67),0,'Map and Results'!$G$67^2*ACOS((TowerDistanceMatrix!AU47^2+'Map and Results'!$G$67^2-'Map and Results'!$G65^2)/(2*TowerDistanceMatrix!AU47*'Map and Results'!$G$67))+'Map and Results'!$G65^2*ACOS((TowerDistanceMatrix!AU47^2-'Map and Results'!$G$67^2+'Map and Results'!$G65^2)/(2*TowerDistanceMatrix!AU47*'Map and Results'!$G65))-0.5*SQRT((-TowerDistanceMatrix!AU47+'Map and Results'!$G$67+'Map and Results'!$G65)*(TowerDistanceMatrix!AU47+'Map and Results'!$G$67-'Map and Results'!$G65)*(TowerDistanceMatrix!AU47-'Map and Results'!$G$67+'Map and Results'!$G65)*(TowerDistanceMatrix!AU47+'Map and Results'!$G$67+'Map and Results'!$G65))))</f>
        <v>0</v>
      </c>
      <c r="AV48" s="26">
        <f ca="1">IF(TowerDistanceMatrix!AV47&lt;=ABS('Map and Results'!$G$68-'Map and Results'!$G65),MIN('Map and Results'!$H$68,'Map and Results'!$H65),IF(TowerDistanceMatrix!AV47&gt;=('Map and Results'!$G65+'Map and Results'!$G$68),0,'Map and Results'!$G$68^2*ACOS((TowerDistanceMatrix!AV47^2+'Map and Results'!$G$68^2-'Map and Results'!$G65^2)/(2*TowerDistanceMatrix!AV47*'Map and Results'!$G$68))+'Map and Results'!$G65^2*ACOS((TowerDistanceMatrix!AV47^2-'Map and Results'!$G$68^2+'Map and Results'!$G65^2)/(2*TowerDistanceMatrix!AV47*'Map and Results'!$G65))-0.5*SQRT((-TowerDistanceMatrix!AV47+'Map and Results'!$G$68+'Map and Results'!$G65)*(TowerDistanceMatrix!AV47+'Map and Results'!$G$68-'Map and Results'!$G65)*(TowerDistanceMatrix!AV47-'Map and Results'!$G$68+'Map and Results'!$G65)*(TowerDistanceMatrix!AV47+'Map and Results'!$G$68+'Map and Results'!$G65))))</f>
        <v>0</v>
      </c>
      <c r="AW48" s="26">
        <f ca="1">IF(TowerDistanceMatrix!AW47&lt;=ABS('Map and Results'!$G$69-'Map and Results'!$G65),MIN('Map and Results'!$H$69,'Map and Results'!$H65),IF(TowerDistanceMatrix!AW47&gt;=('Map and Results'!$G65+'Map and Results'!$G$69),0,'Map and Results'!$G$69^2*ACOS((TowerDistanceMatrix!AW47^2+'Map and Results'!$G$69^2-'Map and Results'!$G65^2)/(2*TowerDistanceMatrix!AW47*'Map and Results'!$G$69))+'Map and Results'!$G65^2*ACOS((TowerDistanceMatrix!AW47^2-'Map and Results'!$G$69^2+'Map and Results'!$G65^2)/(2*TowerDistanceMatrix!AW47*'Map and Results'!$G65))-0.5*SQRT((-TowerDistanceMatrix!AW47+'Map and Results'!$G$69+'Map and Results'!$G65)*(TowerDistanceMatrix!AW47+'Map and Results'!$G$69-'Map and Results'!$G65)*(TowerDistanceMatrix!AW47-'Map and Results'!$G$69+'Map and Results'!$G65)*(TowerDistanceMatrix!AW47+'Map and Results'!$G$69+'Map and Results'!$G65))))</f>
        <v>0</v>
      </c>
      <c r="AX48" s="26">
        <f ca="1">IF(TowerDistanceMatrix!AX47&lt;=ABS('Map and Results'!$G$70-'Map and Results'!$G65),MIN('Map and Results'!$H$70,'Map and Results'!$H65),IF(TowerDistanceMatrix!AX47&gt;=('Map and Results'!$G65+'Map and Results'!$G$70),0,'Map and Results'!$G$70^2*ACOS((TowerDistanceMatrix!AX47^2+'Map and Results'!$G$70^2-'Map and Results'!$G65^2)/(2*TowerDistanceMatrix!AX47*'Map and Results'!$G$70))+'Map and Results'!$G65^2*ACOS((TowerDistanceMatrix!AX47^2-'Map and Results'!$G$70^2+'Map and Results'!$G65^2)/(2*TowerDistanceMatrix!AX47*'Map and Results'!$G65))-0.5*SQRT((-TowerDistanceMatrix!AX47+'Map and Results'!$G$70+'Map and Results'!$G65)*(TowerDistanceMatrix!AX47+'Map and Results'!$G$70-'Map and Results'!$G65)*(TowerDistanceMatrix!AX47-'Map and Results'!$G$70+'Map and Results'!$G65)*(TowerDistanceMatrix!AX47+'Map and Results'!$G$70+'Map and Results'!$G65))))</f>
        <v>0</v>
      </c>
      <c r="AY48" s="26">
        <f ca="1">IF(TowerDistanceMatrix!AY47&lt;=ABS('Map and Results'!$G$71-'Map and Results'!$G65),MIN('Map and Results'!$H$71,'Map and Results'!$H65),IF(TowerDistanceMatrix!AY47&gt;=('Map and Results'!$G65+'Map and Results'!$G$71),0,'Map and Results'!$G$71^2*ACOS((TowerDistanceMatrix!AY47^2+'Map and Results'!$G$71^2-'Map and Results'!$G65^2)/(2*TowerDistanceMatrix!AY47*'Map and Results'!$G$71))+'Map and Results'!$G65^2*ACOS((TowerDistanceMatrix!AY47^2-'Map and Results'!$G$71^2+'Map and Results'!$G65^2)/(2*TowerDistanceMatrix!AY47*'Map and Results'!$G65))-0.5*SQRT((-TowerDistanceMatrix!AY47+'Map and Results'!$G$71+'Map and Results'!$G65)*(TowerDistanceMatrix!AY47+'Map and Results'!$G$71-'Map and Results'!$G65)*(TowerDistanceMatrix!AY47-'Map and Results'!$G$71+'Map and Results'!$G65)*(TowerDistanceMatrix!AY47+'Map and Results'!$G$71+'Map and Results'!$G65))))</f>
        <v>0</v>
      </c>
      <c r="AZ48" s="26">
        <f ca="1">IF(TowerDistanceMatrix!AZ47&lt;=ABS('Map and Results'!$G$72-'Map and Results'!$G65),MIN('Map and Results'!$H$72,'Map and Results'!$H65),IF(TowerDistanceMatrix!AZ47&gt;=('Map and Results'!$G65+'Map and Results'!$G$72),0,'Map and Results'!$G$72^2*ACOS((TowerDistanceMatrix!AZ47^2+'Map and Results'!$G$72^2-'Map and Results'!$G65^2)/(2*TowerDistanceMatrix!AZ47*'Map and Results'!$G$72))+'Map and Results'!$G65^2*ACOS((TowerDistanceMatrix!AZ47^2-'Map and Results'!$G$72^2+'Map and Results'!$G65^2)/(2*TowerDistanceMatrix!AZ47*'Map and Results'!$G65))-0.5*SQRT((-TowerDistanceMatrix!AZ47+'Map and Results'!$G$72+'Map and Results'!$G65)*(TowerDistanceMatrix!AZ47+'Map and Results'!$G$72-'Map and Results'!$G65)*(TowerDistanceMatrix!AZ47-'Map and Results'!$G$72+'Map and Results'!$G65)*(TowerDistanceMatrix!AZ47+'Map and Results'!$G$72+'Map and Results'!$G65))))</f>
        <v>0</v>
      </c>
      <c r="BA48" s="26"/>
      <c r="BB48" s="26"/>
      <c r="BC48">
        <f ca="1">IF('Map and Results'!B65=0,0,SUM(C48:AZ48))-BE48</f>
        <v>0</v>
      </c>
      <c r="BD48">
        <v>43</v>
      </c>
      <c r="BE48">
        <f t="shared" ca="1" si="3"/>
        <v>0</v>
      </c>
      <c r="BG48">
        <f t="shared" ca="1" si="1"/>
        <v>0</v>
      </c>
      <c r="BH48">
        <f t="shared" ca="1" si="2"/>
        <v>0</v>
      </c>
      <c r="BJ48">
        <f ca="1">IF('Map and Results'!B65=0,0,IF((SUM(C48:AZ48)-BE48)&gt;BH48,$BJ$3,0))</f>
        <v>0</v>
      </c>
    </row>
    <row r="49" spans="2:62" ht="15">
      <c r="B49" s="7">
        <v>44</v>
      </c>
      <c r="C49" s="4">
        <f ca="1">IF(TowerDistanceMatrix!C48&lt;=ABS('Map and Results'!$G$23-'Map and Results'!G66),MIN('Map and Results'!H66,'Map and Results'!H64),IF(TowerDistanceMatrix!C48&gt;=('Map and Results'!$G$23+'Map and Results'!G66),0,'Map and Results'!$G$23^2*ACOS((TowerDistanceMatrix!C48^2+'Map and Results'!$G$23^2-'Map and Results'!G66^2)/(2*TowerDistanceMatrix!C48*'Map and Results'!$G$23))+'Map and Results'!G66^2*ACOS((TowerDistanceMatrix!C48^2-'Map and Results'!$G$23^2+'Map and Results'!G66^2)/(2*TowerDistanceMatrix!C48*'Map and Results'!G66))-0.5*SQRT((-TowerDistanceMatrix!C48+'Map and Results'!$G$23+'Map and Results'!G66)*(TowerDistanceMatrix!C48+'Map and Results'!$G$23-'Map and Results'!G66)*(TowerDistanceMatrix!C48-'Map and Results'!$G$23+'Map and Results'!G66)*(TowerDistanceMatrix!C48+'Map and Results'!$G$23+'Map and Results'!G66))))</f>
        <v>0</v>
      </c>
      <c r="D49">
        <f ca="1">IF(TowerDistanceMatrix!D48&lt;=ABS('Map and Results'!$G$24-'Map and Results'!G66),MIN('Map and Results'!$H$24,'Map and Results'!H66),IF(TowerDistanceMatrix!D48&gt;=('Map and Results'!G66+'Map and Results'!$G$24),0,'Map and Results'!$G$24^2*ACOS((TowerDistanceMatrix!D48^2+'Map and Results'!$G$24^2-'Map and Results'!G66^2)/(2*TowerDistanceMatrix!D48*'Map and Results'!$G$24))+'Map and Results'!G66^2*ACOS((TowerDistanceMatrix!D48^2-'Map and Results'!$G$24^2+'Map and Results'!G66^2)/(2*TowerDistanceMatrix!D48*'Map and Results'!G66))-0.5*SQRT((-TowerDistanceMatrix!D48+'Map and Results'!$G$24+'Map and Results'!G66)*(TowerDistanceMatrix!D48+'Map and Results'!$G$24-'Map and Results'!G66)*(TowerDistanceMatrix!D48-'Map and Results'!$G$24+'Map and Results'!G66)*(TowerDistanceMatrix!D48+'Map and Results'!$G$24+'Map and Results'!G66))))</f>
        <v>0</v>
      </c>
      <c r="E49">
        <f ca="1">IF(TowerDistanceMatrix!E48&lt;=ABS('Map and Results'!$G$25-'Map and Results'!G66),MIN('Map and Results'!$H$25,'Map and Results'!H66),IF(TowerDistanceMatrix!E48&gt;=('Map and Results'!G66+'Map and Results'!$G$25),0,'Map and Results'!$G$25^2*ACOS((TowerDistanceMatrix!E48^2+'Map and Results'!$G$25^2-'Map and Results'!G66^2)/(2*TowerDistanceMatrix!E48*'Map and Results'!$G$25))+'Map and Results'!G66^2*ACOS((TowerDistanceMatrix!E48^2-'Map and Results'!$G$25^2+'Map and Results'!G66^2)/(2*TowerDistanceMatrix!E48*'Map and Results'!G66))-0.5*SQRT((-TowerDistanceMatrix!E48+'Map and Results'!$G$25+'Map and Results'!G66)*(TowerDistanceMatrix!E48+'Map and Results'!$G$25-'Map and Results'!G66)*(TowerDistanceMatrix!E48-'Map and Results'!$G$25+'Map and Results'!G66)*(TowerDistanceMatrix!E48+'Map and Results'!$G$25+'Map and Results'!G66))))</f>
        <v>0</v>
      </c>
      <c r="F49">
        <f ca="1">IF(TowerDistanceMatrix!F48&lt;=ABS('Map and Results'!$G$26-'Map and Results'!$G66),MIN('Map and Results'!$H$26,'Map and Results'!$H66),IF(TowerDistanceMatrix!F48&gt;=('Map and Results'!$G66+'Map and Results'!$G$26),0,'Map and Results'!$G$26^2*ACOS((TowerDistanceMatrix!F48^2+'Map and Results'!$G$26^2-'Map and Results'!$G66^2)/(2*TowerDistanceMatrix!F48*'Map and Results'!$G$26))+'Map and Results'!$G66^2*ACOS((TowerDistanceMatrix!F48^2-'Map and Results'!$G$26^2+'Map and Results'!$G66^2)/(2*TowerDistanceMatrix!F48*'Map and Results'!$G66))-0.5*SQRT((-TowerDistanceMatrix!F48+'Map and Results'!$G$26+'Map and Results'!$G66)*(TowerDistanceMatrix!F48+'Map and Results'!$G$26-'Map and Results'!$G66)*(TowerDistanceMatrix!F48-'Map and Results'!$G$26+'Map and Results'!$G66)*(TowerDistanceMatrix!F48+'Map and Results'!$G$26+'Map and Results'!$G66))))</f>
        <v>0</v>
      </c>
      <c r="G49" s="26">
        <f ca="1">IF(TowerDistanceMatrix!G48&lt;=ABS('Map and Results'!$G$27-'Map and Results'!$G66),MIN('Map and Results'!$H$27,'Map and Results'!$H66),IF(TowerDistanceMatrix!G48&gt;=('Map and Results'!$G66+'Map and Results'!$G$27),0,'Map and Results'!$G$27^2*ACOS((TowerDistanceMatrix!G48^2+'Map and Results'!$G$27^2-'Map and Results'!$G66^2)/(2*TowerDistanceMatrix!G48*'Map and Results'!$G$27))+'Map and Results'!$G66^2*ACOS((TowerDistanceMatrix!G48^2-'Map and Results'!$G$27^2+'Map and Results'!$G66^2)/(2*TowerDistanceMatrix!G48*'Map and Results'!$G66))-0.5*SQRT((-TowerDistanceMatrix!G48+'Map and Results'!$G$27+'Map and Results'!$G66)*(TowerDistanceMatrix!G48+'Map and Results'!$G$27-'Map and Results'!$G66)*(TowerDistanceMatrix!G48-'Map and Results'!$G$27+'Map and Results'!$G66)*(TowerDistanceMatrix!G48+'Map and Results'!$G$27+'Map and Results'!$G66))))</f>
        <v>226.01730930298879</v>
      </c>
      <c r="H49" s="26">
        <f ca="1">IF(TowerDistanceMatrix!H48&lt;=ABS('Map and Results'!$G$28-'Map and Results'!$G66),MIN('Map and Results'!$H$28,'Map and Results'!$H66),IF(TowerDistanceMatrix!H48&gt;=('Map and Results'!$G66+'Map and Results'!$G$28),0,'Map and Results'!$G$28^2*ACOS((TowerDistanceMatrix!H48^2+'Map and Results'!$G$28^2-'Map and Results'!$G66^2)/(2*TowerDistanceMatrix!H48*'Map and Results'!$G$28))+'Map and Results'!$G66^2*ACOS((TowerDistanceMatrix!H48^2-'Map and Results'!$G$28^2+'Map and Results'!$G66^2)/(2*TowerDistanceMatrix!H48*'Map and Results'!$G66))-0.5*SQRT((-TowerDistanceMatrix!H48+'Map and Results'!$G$28+'Map and Results'!$G66)*(TowerDistanceMatrix!H48+'Map and Results'!$G$28-'Map and Results'!$G66)*(TowerDistanceMatrix!H48-'Map and Results'!$G$28+'Map and Results'!$G66)*(TowerDistanceMatrix!H48+'Map and Results'!$G$28+'Map and Results'!$G66))))</f>
        <v>0</v>
      </c>
      <c r="I49">
        <f ca="1">IF(TowerDistanceMatrix!I48&lt;=ABS('Map and Results'!$G$29-'Map and Results'!$G66),MIN('Map and Results'!$H$29,'Map and Results'!$H66),IF(TowerDistanceMatrix!I48&gt;=('Map and Results'!$G66+'Map and Results'!$G$29),0,'Map and Results'!$G$29^2*ACOS((TowerDistanceMatrix!I48^2+'Map and Results'!$G$29^2-'Map and Results'!$G66^2)/(2*TowerDistanceMatrix!I48*'Map and Results'!$G$29))+'Map and Results'!$G66^2*ACOS((TowerDistanceMatrix!I48^2-'Map and Results'!$G$29^2+'Map and Results'!$G66^2)/(2*TowerDistanceMatrix!I48*'Map and Results'!$G66))-0.5*SQRT((-TowerDistanceMatrix!I48+'Map and Results'!$G$29+'Map and Results'!$G66)*(TowerDistanceMatrix!I48+'Map and Results'!$G$29-'Map and Results'!$G66)*(TowerDistanceMatrix!I48-'Map and Results'!$G$29+'Map and Results'!$G66)*(TowerDistanceMatrix!I48+'Map and Results'!$G$29+'Map and Results'!$G66))))</f>
        <v>0</v>
      </c>
      <c r="J49">
        <f ca="1">IF(TowerDistanceMatrix!J48&lt;=ABS('Map and Results'!$G$30-'Map and Results'!$G66),MIN('Map and Results'!$H$30,'Map and Results'!$H66),IF(TowerDistanceMatrix!J48&gt;=('Map and Results'!$G66+'Map and Results'!$G$30),0,'Map and Results'!$G$30^2*ACOS((TowerDistanceMatrix!J48^2+'Map and Results'!$G$30^2-'Map and Results'!$G66^2)/(2*TowerDistanceMatrix!J48*'Map and Results'!$G$30))+'Map and Results'!$G66^2*ACOS((TowerDistanceMatrix!J48^2-'Map and Results'!$G$30^2+'Map and Results'!$G66^2)/(2*TowerDistanceMatrix!J48*'Map and Results'!$G66))-0.5*SQRT((-TowerDistanceMatrix!J48+'Map and Results'!$G$30+'Map and Results'!$G66)*(TowerDistanceMatrix!J48+'Map and Results'!$G$30-'Map and Results'!$G66)*(TowerDistanceMatrix!J48-'Map and Results'!$G$30+'Map and Results'!$G66)*(TowerDistanceMatrix!J48+'Map and Results'!$G$30+'Map and Results'!$G66))))</f>
        <v>0</v>
      </c>
      <c r="K49" s="26">
        <f ca="1">IF(TowerDistanceMatrix!K48&lt;=ABS('Map and Results'!$G$31-'Map and Results'!$G66),MIN('Map and Results'!$H$31,'Map and Results'!$H66),IF(TowerDistanceMatrix!K48&gt;=('Map and Results'!$G66+'Map and Results'!$G$31),0,'Map and Results'!$G$31^2*ACOS((TowerDistanceMatrix!K48^2+'Map and Results'!$G$31^2-'Map and Results'!$G66^2)/(2*TowerDistanceMatrix!K48*'Map and Results'!$G$31))+'Map and Results'!$G66^2*ACOS((TowerDistanceMatrix!K48^2-'Map and Results'!$G$31^2+'Map and Results'!$G66^2)/(2*TowerDistanceMatrix!K48*'Map and Results'!$G66))-0.5*SQRT((-TowerDistanceMatrix!K48+'Map and Results'!$G$31+'Map and Results'!$G66)*(TowerDistanceMatrix!K48+'Map and Results'!$G$31-'Map and Results'!$G66)*(TowerDistanceMatrix!K48-'Map and Results'!$G$31+'Map and Results'!$G66)*(TowerDistanceMatrix!K48+'Map and Results'!$G$31+'Map and Results'!$G66))))</f>
        <v>0</v>
      </c>
      <c r="L49" s="26">
        <f ca="1">IF(TowerDistanceMatrix!L48&lt;=ABS('Map and Results'!$G$32-'Map and Results'!$G66),MIN('Map and Results'!$H$32,'Map and Results'!$H66),IF(TowerDistanceMatrix!L48&gt;=('Map and Results'!$G66+'Map and Results'!$G$32),0,'Map and Results'!$G$32^2*ACOS((TowerDistanceMatrix!L48^2+'Map and Results'!$G$32^2-'Map and Results'!$G66^2)/(2*TowerDistanceMatrix!L48*'Map and Results'!$G$32))+'Map and Results'!$G66^2*ACOS((TowerDistanceMatrix!L48^2-'Map and Results'!$G$32^2+'Map and Results'!$G66^2)/(2*TowerDistanceMatrix!L48*'Map and Results'!$G66))-0.5*SQRT((-TowerDistanceMatrix!L48+'Map and Results'!$G$32+'Map and Results'!$G66)*(TowerDistanceMatrix!L48+'Map and Results'!$G$32-'Map and Results'!$G66)*(TowerDistanceMatrix!L48-'Map and Results'!$G$32+'Map and Results'!$G66)*(TowerDistanceMatrix!L48+'Map and Results'!$G$32+'Map and Results'!$G66))))</f>
        <v>0</v>
      </c>
      <c r="M49" s="26">
        <f ca="1">IF(TowerDistanceMatrix!M48&lt;=ABS('Map and Results'!$G$33-'Map and Results'!$G66),MIN('Map and Results'!$H$33,'Map and Results'!$H66),IF(TowerDistanceMatrix!M48&gt;=('Map and Results'!$G66+'Map and Results'!$G$33),0,'Map and Results'!$G$33^2*ACOS((TowerDistanceMatrix!M48^2+'Map and Results'!$G$33^2-'Map and Results'!$G66^2)/(2*TowerDistanceMatrix!M48*'Map and Results'!$G$33))+'Map and Results'!$G66^2*ACOS((TowerDistanceMatrix!M48^2-'Map and Results'!$G$33^2+'Map and Results'!$G66^2)/(2*TowerDistanceMatrix!M48*'Map and Results'!$G66))-0.5*SQRT((-TowerDistanceMatrix!M48+'Map and Results'!$G$33+'Map and Results'!$G66)*(TowerDistanceMatrix!M48+'Map and Results'!$G$33-'Map and Results'!$G66)*(TowerDistanceMatrix!M48-'Map and Results'!$G$33+'Map and Results'!$G66)*(TowerDistanceMatrix!M48+'Map and Results'!$G$33+'Map and Results'!$G66))))</f>
        <v>0</v>
      </c>
      <c r="N49" s="26">
        <f ca="1">IF(TowerDistanceMatrix!N48&lt;=ABS('Map and Results'!$G$34-'Map and Results'!$G66),MIN('Map and Results'!$H$34,'Map and Results'!$H66),IF(TowerDistanceMatrix!N48&gt;=('Map and Results'!$G66+'Map and Results'!$G$34),0,'Map and Results'!$G$34^2*ACOS((TowerDistanceMatrix!N48^2+'Map and Results'!$G$34^2-'Map and Results'!$G66^2)/(2*TowerDistanceMatrix!N48*'Map and Results'!$G$34))+'Map and Results'!$G66^2*ACOS((TowerDistanceMatrix!N48^2-'Map and Results'!$G$34^2+'Map and Results'!$G66^2)/(2*TowerDistanceMatrix!N48*'Map and Results'!$G66))-0.5*SQRT((-TowerDistanceMatrix!N48+'Map and Results'!$G$34+'Map and Results'!$G66)*(TowerDistanceMatrix!N48+'Map and Results'!$G$34-'Map and Results'!$G66)*(TowerDistanceMatrix!N48-'Map and Results'!$G$34+'Map and Results'!$G66)*(TowerDistanceMatrix!N48+'Map and Results'!$G$34+'Map and Results'!$G66))))</f>
        <v>0</v>
      </c>
      <c r="O49" s="26">
        <f ca="1">IF(TowerDistanceMatrix!O48&lt;=ABS('Map and Results'!$G$35-'Map and Results'!$G66),MIN('Map and Results'!$H$35,'Map and Results'!$H66),IF(TowerDistanceMatrix!O48&gt;=('Map and Results'!$G66+'Map and Results'!$G$35),0,'Map and Results'!$G$35^2*ACOS((TowerDistanceMatrix!O48^2+'Map and Results'!$G$35^2-'Map and Results'!$G66^2)/(2*TowerDistanceMatrix!O48*'Map and Results'!$G$35))+'Map and Results'!$G66^2*ACOS((TowerDistanceMatrix!O48^2-'Map and Results'!$G$35^2+'Map and Results'!$G66^2)/(2*TowerDistanceMatrix!O48*'Map and Results'!$G66))-0.5*SQRT((-TowerDistanceMatrix!O48+'Map and Results'!$G$35+'Map and Results'!$G66)*(TowerDistanceMatrix!O48+'Map and Results'!$G$35-'Map and Results'!$G66)*(TowerDistanceMatrix!O48-'Map and Results'!$G$35+'Map and Results'!$G66)*(TowerDistanceMatrix!O48+'Map and Results'!$G$35+'Map and Results'!$G66))))</f>
        <v>0</v>
      </c>
      <c r="P49" s="26">
        <f ca="1">IF(TowerDistanceMatrix!P48&lt;=ABS('Map and Results'!$G$36-'Map and Results'!$G66),MIN('Map and Results'!$H$36,'Map and Results'!$H66),IF(TowerDistanceMatrix!P48&gt;=('Map and Results'!$G66+'Map and Results'!$G$36),0,'Map and Results'!$G$36^2*ACOS((TowerDistanceMatrix!P48^2+'Map and Results'!$G$36^2-'Map and Results'!$G66^2)/(2*TowerDistanceMatrix!P48*'Map and Results'!$G$36))+'Map and Results'!$G66^2*ACOS((TowerDistanceMatrix!P48^2-'Map and Results'!$G$36^2+'Map and Results'!$G66^2)/(2*TowerDistanceMatrix!P48*'Map and Results'!$G66))-0.5*SQRT((-TowerDistanceMatrix!P48+'Map and Results'!$G$36+'Map and Results'!$G66)*(TowerDistanceMatrix!P48+'Map and Results'!$G$36-'Map and Results'!$G66)*(TowerDistanceMatrix!P48-'Map and Results'!$G$36+'Map and Results'!$G66)*(TowerDistanceMatrix!P48+'Map and Results'!$G$36+'Map and Results'!$G66))))</f>
        <v>0</v>
      </c>
      <c r="Q49" s="26">
        <f ca="1">IF(TowerDistanceMatrix!Q48&lt;=ABS('Map and Results'!$G$37-'Map and Results'!$G66),MIN('Map and Results'!$H$37,'Map and Results'!$H66),IF(TowerDistanceMatrix!Q48&gt;=('Map and Results'!$G66+'Map and Results'!$G$37),0,'Map and Results'!$G$37^2*ACOS((TowerDistanceMatrix!Q48^2+'Map and Results'!$G$37^2-'Map and Results'!$G66^2)/(2*TowerDistanceMatrix!Q48*'Map and Results'!$G$37))+'Map and Results'!$G66^2*ACOS((TowerDistanceMatrix!Q48^2-'Map and Results'!$G$37^2+'Map and Results'!$G66^2)/(2*TowerDistanceMatrix!Q48*'Map and Results'!$G66))-0.5*SQRT((-TowerDistanceMatrix!Q48+'Map and Results'!$G$37+'Map and Results'!$G66)*(TowerDistanceMatrix!Q48+'Map and Results'!$G$37-'Map and Results'!$G66)*(TowerDistanceMatrix!Q48-'Map and Results'!$G$37+'Map and Results'!$G66)*(TowerDistanceMatrix!Q48+'Map and Results'!$G$37+'Map and Results'!$G66))))</f>
        <v>0</v>
      </c>
      <c r="R49" s="26">
        <f ca="1">IF(TowerDistanceMatrix!R48&lt;=ABS('Map and Results'!$G$38-'Map and Results'!$G66),MIN('Map and Results'!$H$38,'Map and Results'!$H66),IF(TowerDistanceMatrix!R48&gt;=('Map and Results'!$G66+'Map and Results'!$G$38),0,'Map and Results'!$G$38^2*ACOS((TowerDistanceMatrix!R48^2+'Map and Results'!$G$38^2-'Map and Results'!$G66^2)/(2*TowerDistanceMatrix!R48*'Map and Results'!$G$38))+'Map and Results'!$G66^2*ACOS((TowerDistanceMatrix!R48^2-'Map and Results'!$G$38^2+'Map and Results'!$G66^2)/(2*TowerDistanceMatrix!R48*'Map and Results'!$G66))-0.5*SQRT((-TowerDistanceMatrix!R48+'Map and Results'!$G$38+'Map and Results'!$G66)*(TowerDistanceMatrix!R48+'Map and Results'!$G$38-'Map and Results'!$G66)*(TowerDistanceMatrix!R48-'Map and Results'!$G$38+'Map and Results'!$G66)*(TowerDistanceMatrix!R48+'Map and Results'!$G$38+'Map and Results'!$G66))))</f>
        <v>0</v>
      </c>
      <c r="S49" s="26">
        <f ca="1">IF(TowerDistanceMatrix!S48&lt;=ABS('Map and Results'!$G$39-'Map and Results'!$G66),MIN('Map and Results'!$H$39,'Map and Results'!$H66),IF(TowerDistanceMatrix!S48&gt;=('Map and Results'!$G66+'Map and Results'!$G$39),0,'Map and Results'!$G$39^2*ACOS((TowerDistanceMatrix!S48^2+'Map and Results'!$G$39^2-'Map and Results'!$G66^2)/(2*TowerDistanceMatrix!S48*'Map and Results'!$G$39))+'Map and Results'!$G66^2*ACOS((TowerDistanceMatrix!S48^2-'Map and Results'!$G$39^2+'Map and Results'!$G66^2)/(2*TowerDistanceMatrix!S48*'Map and Results'!$G66))-0.5*SQRT((-TowerDistanceMatrix!S48+'Map and Results'!$G$39+'Map and Results'!$G66)*(TowerDistanceMatrix!S48+'Map and Results'!$G$39-'Map and Results'!$G66)*(TowerDistanceMatrix!S48-'Map and Results'!$G$39+'Map and Results'!$G66)*(TowerDistanceMatrix!S48+'Map and Results'!$G$39+'Map and Results'!$G66))))</f>
        <v>0</v>
      </c>
      <c r="T49" s="26">
        <f ca="1">IF(TowerDistanceMatrix!T48&lt;=ABS('Map and Results'!$G$40-'Map and Results'!$G66),MIN('Map and Results'!$H$40,'Map and Results'!$H66),IF(TowerDistanceMatrix!T48&gt;=('Map and Results'!$G66+'Map and Results'!$G$40),0,'Map and Results'!$G$40^2*ACOS((TowerDistanceMatrix!T48^2+'Map and Results'!$G$40^2-'Map and Results'!$G66^2)/(2*TowerDistanceMatrix!T48*'Map and Results'!$G$40))+'Map and Results'!$G66^2*ACOS((TowerDistanceMatrix!T48^2-'Map and Results'!$G$40^2+'Map and Results'!$G66^2)/(2*TowerDistanceMatrix!T48*'Map and Results'!$G66))-0.5*SQRT((-TowerDistanceMatrix!T48+'Map and Results'!$G$40+'Map and Results'!$G66)*(TowerDistanceMatrix!T48+'Map and Results'!$G$40-'Map and Results'!$G66)*(TowerDistanceMatrix!T48-'Map and Results'!$G$40+'Map and Results'!$G66)*(TowerDistanceMatrix!T48+'Map and Results'!$G$40+'Map and Results'!$G66))))</f>
        <v>0</v>
      </c>
      <c r="U49" s="26">
        <f ca="1">IF(TowerDistanceMatrix!U48&lt;=ABS('Map and Results'!$G$41-'Map and Results'!$G66),MIN('Map and Results'!$H$41,'Map and Results'!$H66),IF(TowerDistanceMatrix!U48&gt;=('Map and Results'!$G66+'Map and Results'!$G$41),0,'Map and Results'!$G$41^2*ACOS((TowerDistanceMatrix!U48^2+'Map and Results'!$G$41^2-'Map and Results'!$G66^2)/(2*TowerDistanceMatrix!U48*'Map and Results'!$G$41))+'Map and Results'!$G66^2*ACOS((TowerDistanceMatrix!U48^2-'Map and Results'!$G$41^2+'Map and Results'!$G66^2)/(2*TowerDistanceMatrix!U48*'Map and Results'!$G66))-0.5*SQRT((-TowerDistanceMatrix!U48+'Map and Results'!$G$41+'Map and Results'!$G66)*(TowerDistanceMatrix!U48+'Map and Results'!$G$41-'Map and Results'!$G66)*(TowerDistanceMatrix!U48-'Map and Results'!$G$41+'Map and Results'!$G66)*(TowerDistanceMatrix!U48+'Map and Results'!$G$41+'Map and Results'!$G66))))</f>
        <v>0</v>
      </c>
      <c r="V49" s="26">
        <f ca="1">IF(TowerDistanceMatrix!V48&lt;=ABS('Map and Results'!$G$42-'Map and Results'!$G66),MIN('Map and Results'!$H$42,'Map and Results'!$H66),IF(TowerDistanceMatrix!V48&gt;=('Map and Results'!$G66+'Map and Results'!$G$42),0,'Map and Results'!$G$42^2*ACOS((TowerDistanceMatrix!V48^2+'Map and Results'!$G$42^2-'Map and Results'!$G66^2)/(2*TowerDistanceMatrix!V48*'Map and Results'!$G$42))+'Map and Results'!$G66^2*ACOS((TowerDistanceMatrix!V48^2-'Map and Results'!$G$42^2+'Map and Results'!$G66^2)/(2*TowerDistanceMatrix!V48*'Map and Results'!$G66))-0.5*SQRT((-TowerDistanceMatrix!V48+'Map and Results'!$G$42+'Map and Results'!$G66)*(TowerDistanceMatrix!V48+'Map and Results'!$G$42-'Map and Results'!$G66)*(TowerDistanceMatrix!V48-'Map and Results'!$G$42+'Map and Results'!$G66)*(TowerDistanceMatrix!V48+'Map and Results'!$G$42+'Map and Results'!$G66))))</f>
        <v>0</v>
      </c>
      <c r="W49" s="26">
        <f ca="1">IF(TowerDistanceMatrix!W48&lt;=ABS('Map and Results'!$G$43-'Map and Results'!$G66),MIN('Map and Results'!$H$43,'Map and Results'!$H66),IF(TowerDistanceMatrix!W48&gt;=('Map and Results'!$G66+'Map and Results'!$G$43),0,'Map and Results'!$G$43^2*ACOS((TowerDistanceMatrix!W48^2+'Map and Results'!$G$43^2-'Map and Results'!$G66^2)/(2*TowerDistanceMatrix!W48*'Map and Results'!$G$43))+'Map and Results'!$G66^2*ACOS((TowerDistanceMatrix!W48^2-'Map and Results'!$G$43^2+'Map and Results'!$G66^2)/(2*TowerDistanceMatrix!W48*'Map and Results'!$G66))-0.5*SQRT((-TowerDistanceMatrix!W48+'Map and Results'!$G$43+'Map and Results'!$G66)*(TowerDistanceMatrix!W48+'Map and Results'!$G$43-'Map and Results'!$G66)*(TowerDistanceMatrix!W48-'Map and Results'!$G$43+'Map and Results'!$G66)*(TowerDistanceMatrix!W48+'Map and Results'!$G$43+'Map and Results'!$G66))))</f>
        <v>0</v>
      </c>
      <c r="X49" s="26">
        <f ca="1">IF(TowerDistanceMatrix!X48&lt;=ABS('Map and Results'!$G$44-'Map and Results'!$G66),MIN('Map and Results'!$H$44,'Map and Results'!$H66),IF(TowerDistanceMatrix!X48&gt;=('Map and Results'!$G66+'Map and Results'!$G$44),0,'Map and Results'!$G$44^2*ACOS((TowerDistanceMatrix!X48^2+'Map and Results'!$G$44^2-'Map and Results'!$G66^2)/(2*TowerDistanceMatrix!X48*'Map and Results'!$G$44))+'Map and Results'!$G66^2*ACOS((TowerDistanceMatrix!X48^2-'Map and Results'!$G$44^2+'Map and Results'!$G66^2)/(2*TowerDistanceMatrix!X48*'Map and Results'!$G66))-0.5*SQRT((-TowerDistanceMatrix!X48+'Map and Results'!$G$44+'Map and Results'!$G66)*(TowerDistanceMatrix!X48+'Map and Results'!$G$44-'Map and Results'!$G66)*(TowerDistanceMatrix!X48-'Map and Results'!$G$44+'Map and Results'!$G66)*(TowerDistanceMatrix!X48+'Map and Results'!$G$44+'Map and Results'!$G66))))</f>
        <v>0</v>
      </c>
      <c r="Y49" s="26">
        <f ca="1">IF(TowerDistanceMatrix!Y48&lt;=ABS('Map and Results'!$G$45-'Map and Results'!$G66),MIN('Map and Results'!$H$45,'Map and Results'!$H66),IF(TowerDistanceMatrix!Y48&gt;=('Map and Results'!$G66+'Map and Results'!$G$45),0,'Map and Results'!$G$45^2*ACOS((TowerDistanceMatrix!Y48^2+'Map and Results'!$G$45^2-'Map and Results'!$G66^2)/(2*TowerDistanceMatrix!Y48*'Map and Results'!$G$45))+'Map and Results'!$G66^2*ACOS((TowerDistanceMatrix!Y48^2-'Map and Results'!$G$45^2+'Map and Results'!$G66^2)/(2*TowerDistanceMatrix!Y48*'Map and Results'!$G66))-0.5*SQRT((-TowerDistanceMatrix!Y48+'Map and Results'!$G$45+'Map and Results'!$G66)*(TowerDistanceMatrix!Y48+'Map and Results'!$G$45-'Map and Results'!$G66)*(TowerDistanceMatrix!Y48-'Map and Results'!$G$45+'Map and Results'!$G66)*(TowerDistanceMatrix!Y48+'Map and Results'!$G$45+'Map and Results'!$G66))))</f>
        <v>0</v>
      </c>
      <c r="Z49" s="26">
        <f ca="1">IF(TowerDistanceMatrix!Z48&lt;=ABS('Map and Results'!$G$46-'Map and Results'!$G66),MIN('Map and Results'!$H$46,'Map and Results'!$H66),IF(TowerDistanceMatrix!Z48&gt;=('Map and Results'!$G66+'Map and Results'!$G$46),0,'Map and Results'!$G$46^2*ACOS((TowerDistanceMatrix!Z48^2+'Map and Results'!$G$46^2-'Map and Results'!$G66^2)/(2*TowerDistanceMatrix!Z48*'Map and Results'!$G$46))+'Map and Results'!$G66^2*ACOS((TowerDistanceMatrix!Z48^2-'Map and Results'!$G$46^2+'Map and Results'!$G66^2)/(2*TowerDistanceMatrix!Z48*'Map and Results'!$G66))-0.5*SQRT((-TowerDistanceMatrix!Z48+'Map and Results'!$G$46+'Map and Results'!$G66)*(TowerDistanceMatrix!Z48+'Map and Results'!$G$46-'Map and Results'!$G66)*(TowerDistanceMatrix!Z48-'Map and Results'!$G$46+'Map and Results'!$G66)*(TowerDistanceMatrix!Z48+'Map and Results'!$G$46+'Map and Results'!$G66))))</f>
        <v>0</v>
      </c>
      <c r="AA49" s="26">
        <f ca="1">IF(TowerDistanceMatrix!AA48&lt;=ABS('Map and Results'!$G$47-'Map and Results'!$G66),MIN('Map and Results'!$H$47,'Map and Results'!$H66),IF(TowerDistanceMatrix!AA48&gt;=('Map and Results'!$G66+'Map and Results'!$G$47),0,'Map and Results'!$G$47^2*ACOS((TowerDistanceMatrix!AA48^2+'Map and Results'!$G$47^2-'Map and Results'!$G66^2)/(2*TowerDistanceMatrix!AA48*'Map and Results'!$G$47))+'Map and Results'!$G66^2*ACOS((TowerDistanceMatrix!AA48^2-'Map and Results'!$G$47^2+'Map and Results'!$G66^2)/(2*TowerDistanceMatrix!AA48*'Map and Results'!$G66))-0.5*SQRT((-TowerDistanceMatrix!AA48+'Map and Results'!$G$47+'Map and Results'!$G66)*(TowerDistanceMatrix!AA48+'Map and Results'!$G$47-'Map and Results'!$G66)*(TowerDistanceMatrix!AA48-'Map and Results'!$G$47+'Map and Results'!$G66)*(TowerDistanceMatrix!AA48+'Map and Results'!$G$47+'Map and Results'!$G66))))</f>
        <v>0</v>
      </c>
      <c r="AB49" s="26">
        <f ca="1">IF(TowerDistanceMatrix!AB48&lt;=ABS('Map and Results'!$G$48-'Map and Results'!$G66),MIN('Map and Results'!$H$48,'Map and Results'!$H66),IF(TowerDistanceMatrix!AB48&gt;=('Map and Results'!$G66+'Map and Results'!$G$48),0,'Map and Results'!$G$48^2*ACOS((TowerDistanceMatrix!AB48^2+'Map and Results'!$G$48^2-'Map and Results'!$G66^2)/(2*TowerDistanceMatrix!AB48*'Map and Results'!$G$48))+'Map and Results'!$G66^2*ACOS((TowerDistanceMatrix!AB48^2-'Map and Results'!$G$48^2+'Map and Results'!$G66^2)/(2*TowerDistanceMatrix!AB48*'Map and Results'!$G66))-0.5*SQRT((-TowerDistanceMatrix!AB48+'Map and Results'!$G$48+'Map and Results'!$G66)*(TowerDistanceMatrix!AB48+'Map and Results'!$G$48-'Map and Results'!$G66)*(TowerDistanceMatrix!AB48-'Map and Results'!$G$48+'Map and Results'!$G66)*(TowerDistanceMatrix!AB48+'Map and Results'!$G$48+'Map and Results'!$G66))))</f>
        <v>0</v>
      </c>
      <c r="AC49" s="26">
        <f ca="1">IF(TowerDistanceMatrix!AC48&lt;=ABS('Map and Results'!$G$49-'Map and Results'!$G66),MIN('Map and Results'!$H$49,'Map and Results'!$H66),IF(TowerDistanceMatrix!AC48&gt;=('Map and Results'!$G66+'Map and Results'!$G$49),0,'Map and Results'!$G$49^2*ACOS((TowerDistanceMatrix!AC48^2+'Map and Results'!$G$49^2-'Map and Results'!$G66^2)/(2*TowerDistanceMatrix!AC48*'Map and Results'!$G$49))+'Map and Results'!$G66^2*ACOS((TowerDistanceMatrix!AC48^2-'Map and Results'!$G$49^2+'Map and Results'!$G66^2)/(2*TowerDistanceMatrix!AC48*'Map and Results'!$G66))-0.5*SQRT((-TowerDistanceMatrix!AC48+'Map and Results'!$G$49+'Map and Results'!$G66)*(TowerDistanceMatrix!AC48+'Map and Results'!$G$49-'Map and Results'!$G66)*(TowerDistanceMatrix!AC48-'Map and Results'!$G$49+'Map and Results'!$G66)*(TowerDistanceMatrix!AC48+'Map and Results'!$G$49+'Map and Results'!$G66))))</f>
        <v>0</v>
      </c>
      <c r="AD49" s="26">
        <f ca="1">IF(TowerDistanceMatrix!AD48&lt;=ABS('Map and Results'!$G$50-'Map and Results'!$G66),MIN('Map and Results'!$H$50,'Map and Results'!$H66),IF(TowerDistanceMatrix!AD48&gt;=('Map and Results'!$G66+'Map and Results'!$G$50),0,'Map and Results'!$G$50^2*ACOS((TowerDistanceMatrix!AD48^2+'Map and Results'!$G$50^2-'Map and Results'!$G66^2)/(2*TowerDistanceMatrix!AD48*'Map and Results'!$G$50))+'Map and Results'!$G66^2*ACOS((TowerDistanceMatrix!AD48^2-'Map and Results'!$G$50^2+'Map and Results'!$G66^2)/(2*TowerDistanceMatrix!AD48*'Map and Results'!$G66))-0.5*SQRT((-TowerDistanceMatrix!AD48+'Map and Results'!$G$50+'Map and Results'!$G66)*(TowerDistanceMatrix!AD48+'Map and Results'!$G$50-'Map and Results'!$G66)*(TowerDistanceMatrix!AD48-'Map and Results'!$G$50+'Map and Results'!$G66)*(TowerDistanceMatrix!AD48+'Map and Results'!$G$50+'Map and Results'!$G66))))</f>
        <v>0</v>
      </c>
      <c r="AE49" s="26">
        <f ca="1">IF(TowerDistanceMatrix!AE48&lt;=ABS('Map and Results'!$G$51-'Map and Results'!$G66),MIN('Map and Results'!$H$51,'Map and Results'!$H66),IF(TowerDistanceMatrix!AE48&gt;=('Map and Results'!$G66+'Map and Results'!$G$51),0,'Map and Results'!$G$51^2*ACOS((TowerDistanceMatrix!AE48^2+'Map and Results'!$G$51^2-'Map and Results'!$G66^2)/(2*TowerDistanceMatrix!AE48*'Map and Results'!$G$51))+'Map and Results'!$G66^2*ACOS((TowerDistanceMatrix!AE48^2-'Map and Results'!$G$51^2+'Map and Results'!$G66^2)/(2*TowerDistanceMatrix!AE48*'Map and Results'!$G66))-0.5*SQRT((-TowerDistanceMatrix!AE48+'Map and Results'!$G$51+'Map and Results'!$G66)*(TowerDistanceMatrix!AE48+'Map and Results'!$G$51-'Map and Results'!$G66)*(TowerDistanceMatrix!AE48-'Map and Results'!$G$51+'Map and Results'!$G66)*(TowerDistanceMatrix!AE48+'Map and Results'!$G$51+'Map and Results'!$G66))))</f>
        <v>0</v>
      </c>
      <c r="AF49" s="26">
        <f ca="1">IF(TowerDistanceMatrix!AF48&lt;=ABS('Map and Results'!$G$52-'Map and Results'!$G66),MIN('Map and Results'!$H$52,'Map and Results'!$H66),IF(TowerDistanceMatrix!AF48&gt;=('Map and Results'!$G66+'Map and Results'!$G$52),0,'Map and Results'!$G$52^2*ACOS((TowerDistanceMatrix!AF48^2+'Map and Results'!$G$52^2-'Map and Results'!$G66^2)/(2*TowerDistanceMatrix!AF48*'Map and Results'!$G$52))+'Map and Results'!$G66^2*ACOS((TowerDistanceMatrix!AF48^2-'Map and Results'!$G$52^2+'Map and Results'!$G66^2)/(2*TowerDistanceMatrix!AF48*'Map and Results'!$G66))-0.5*SQRT((-TowerDistanceMatrix!AF48+'Map and Results'!$G$52+'Map and Results'!$G66)*(TowerDistanceMatrix!AF48+'Map and Results'!$G$52-'Map and Results'!$G66)*(TowerDistanceMatrix!AF48-'Map and Results'!$G$52+'Map and Results'!$G66)*(TowerDistanceMatrix!AF48+'Map and Results'!$G$52+'Map and Results'!$G66))))</f>
        <v>0</v>
      </c>
      <c r="AG49" s="26">
        <f ca="1">IF(TowerDistanceMatrix!AG48&lt;=ABS('Map and Results'!$G$53-'Map and Results'!$G66),MIN('Map and Results'!$H$53,'Map and Results'!$H66),IF(TowerDistanceMatrix!AG48&gt;=('Map and Results'!$G66+'Map and Results'!$G$53),0,'Map and Results'!$G$53^2*ACOS((TowerDistanceMatrix!AG48^2+'Map and Results'!$G$53^2-'Map and Results'!$G66^2)/(2*TowerDistanceMatrix!AG48*'Map and Results'!$G$53))+'Map and Results'!$G66^2*ACOS((TowerDistanceMatrix!AG48^2-'Map and Results'!$G$53^2+'Map and Results'!$G66^2)/(2*TowerDistanceMatrix!AG48*'Map and Results'!$G66))-0.5*SQRT((-TowerDistanceMatrix!AG48+'Map and Results'!$G$53+'Map and Results'!$G66)*(TowerDistanceMatrix!AG48+'Map and Results'!$G$53-'Map and Results'!$G66)*(TowerDistanceMatrix!AG48-'Map and Results'!$G$53+'Map and Results'!$G66)*(TowerDistanceMatrix!AG48+'Map and Results'!$G$53+'Map and Results'!$G66))))</f>
        <v>0</v>
      </c>
      <c r="AH49" s="26">
        <f ca="1">IF(TowerDistanceMatrix!AH48&lt;=ABS('Map and Results'!$G$54-'Map and Results'!$G66),MIN('Map and Results'!$H$54,'Map and Results'!$H66),IF(TowerDistanceMatrix!AH48&gt;=('Map and Results'!$G66+'Map and Results'!$G$54),0,'Map and Results'!$G$54^2*ACOS((TowerDistanceMatrix!AH48^2+'Map and Results'!$G$54^2-'Map and Results'!$G66^2)/(2*TowerDistanceMatrix!AH48*'Map and Results'!$G$54))+'Map and Results'!$G66^2*ACOS((TowerDistanceMatrix!AH48^2-'Map and Results'!$G$54^2+'Map and Results'!$G66^2)/(2*TowerDistanceMatrix!AH48*'Map and Results'!$G66))-0.5*SQRT((-TowerDistanceMatrix!AH48+'Map and Results'!$G$54+'Map and Results'!$G66)*(TowerDistanceMatrix!AH48+'Map and Results'!$G$54-'Map and Results'!$G66)*(TowerDistanceMatrix!AH48-'Map and Results'!$G$54+'Map and Results'!$G66)*(TowerDistanceMatrix!AH48+'Map and Results'!$G$54+'Map and Results'!$G66))))</f>
        <v>0</v>
      </c>
      <c r="AI49" s="26">
        <f ca="1">IF(TowerDistanceMatrix!AI48&lt;=ABS('Map and Results'!$G$55-'Map and Results'!$G66),MIN('Map and Results'!$H$55,'Map and Results'!$H66),IF(TowerDistanceMatrix!AI48&gt;=('Map and Results'!$G66+'Map and Results'!$G$55),0,'Map and Results'!$G$55^2*ACOS((TowerDistanceMatrix!AI48^2+'Map and Results'!$G$55^2-'Map and Results'!$G66^2)/(2*TowerDistanceMatrix!AI48*'Map and Results'!$G$55))+'Map and Results'!$G66^2*ACOS((TowerDistanceMatrix!AI48^2-'Map and Results'!$G$55^2+'Map and Results'!$G66^2)/(2*TowerDistanceMatrix!AI48*'Map and Results'!$G66))-0.5*SQRT((-TowerDistanceMatrix!AI48+'Map and Results'!$G$55+'Map and Results'!$G66)*(TowerDistanceMatrix!AI48+'Map and Results'!$G$55-'Map and Results'!$G66)*(TowerDistanceMatrix!AI48-'Map and Results'!$G$55+'Map and Results'!$G66)*(TowerDistanceMatrix!AI48+'Map and Results'!$G$55+'Map and Results'!$G66))))</f>
        <v>0</v>
      </c>
      <c r="AJ49" s="26">
        <f ca="1">IF(TowerDistanceMatrix!AJ48&lt;=ABS('Map and Results'!$G$56-'Map and Results'!$G66),MIN('Map and Results'!$H$56,'Map and Results'!$H66),IF(TowerDistanceMatrix!AJ48&gt;=('Map and Results'!$G66+'Map and Results'!$G$56),0,'Map and Results'!$G$56^2*ACOS((TowerDistanceMatrix!AJ48^2+'Map and Results'!$G$56^2-'Map and Results'!$G66^2)/(2*TowerDistanceMatrix!AJ48*'Map and Results'!$G$56))+'Map and Results'!$G66^2*ACOS((TowerDistanceMatrix!AJ48^2-'Map and Results'!$G$56^2+'Map and Results'!$G66^2)/(2*TowerDistanceMatrix!AJ48*'Map and Results'!$G66))-0.5*SQRT((-TowerDistanceMatrix!AJ48+'Map and Results'!$G$56+'Map and Results'!$G66)*(TowerDistanceMatrix!AJ48+'Map and Results'!$G$56-'Map and Results'!$G66)*(TowerDistanceMatrix!AJ48-'Map and Results'!$G$56+'Map and Results'!$G66)*(TowerDistanceMatrix!AJ48+'Map and Results'!$G$56+'Map and Results'!$G66))))</f>
        <v>0</v>
      </c>
      <c r="AK49" s="26">
        <f ca="1">IF(TowerDistanceMatrix!AK48&lt;=ABS('Map and Results'!$G$57-'Map and Results'!$G66),MIN('Map and Results'!$H$57,'Map and Results'!$H66),IF(TowerDistanceMatrix!AK48&gt;=('Map and Results'!$G66+'Map and Results'!$G$57),0,'Map and Results'!$G$57^2*ACOS((TowerDistanceMatrix!AK48^2+'Map and Results'!$G$57^2-'Map and Results'!$G66^2)/(2*TowerDistanceMatrix!AK48*'Map and Results'!$G$57))+'Map and Results'!$G66^2*ACOS((TowerDistanceMatrix!AK48^2-'Map and Results'!$G$57^2+'Map and Results'!$G66^2)/(2*TowerDistanceMatrix!AK48*'Map and Results'!$G66))-0.5*SQRT((-TowerDistanceMatrix!AK48+'Map and Results'!$G$57+'Map and Results'!$G66)*(TowerDistanceMatrix!AK48+'Map and Results'!$G$57-'Map and Results'!$G66)*(TowerDistanceMatrix!AK48-'Map and Results'!$G$57+'Map and Results'!$G66)*(TowerDistanceMatrix!AK48+'Map and Results'!$G$57+'Map and Results'!$G66))))</f>
        <v>0</v>
      </c>
      <c r="AL49" s="26">
        <f ca="1">IF(TowerDistanceMatrix!AL48&lt;=ABS('Map and Results'!$G$58-'Map and Results'!$G66),MIN('Map and Results'!$H$58,'Map and Results'!$H66),IF(TowerDistanceMatrix!AL48&gt;=('Map and Results'!$G66+'Map and Results'!$G$58),0,'Map and Results'!$G$58^2*ACOS((TowerDistanceMatrix!AL48^2+'Map and Results'!$G$58^2-'Map and Results'!$G66^2)/(2*TowerDistanceMatrix!AL48*'Map and Results'!$G$58))+'Map and Results'!$G66^2*ACOS((TowerDistanceMatrix!AL48^2-'Map and Results'!$G$58^2+'Map and Results'!$G66^2)/(2*TowerDistanceMatrix!AL48*'Map and Results'!$G66))-0.5*SQRT((-TowerDistanceMatrix!AL48+'Map and Results'!$G$58+'Map and Results'!$G66)*(TowerDistanceMatrix!AL48+'Map and Results'!$G$58-'Map and Results'!$G66)*(TowerDistanceMatrix!AL48-'Map and Results'!$G$58+'Map and Results'!$G66)*(TowerDistanceMatrix!AL48+'Map and Results'!$G$58+'Map and Results'!$G66))))</f>
        <v>0</v>
      </c>
      <c r="AM49" s="26">
        <f ca="1">IF(TowerDistanceMatrix!AM48&lt;=ABS('Map and Results'!$G$59-'Map and Results'!$G66),MIN('Map and Results'!$H$59,'Map and Results'!$H66),IF(TowerDistanceMatrix!AM48&gt;=('Map and Results'!$G66+'Map and Results'!$G$59),0,'Map and Results'!$G$59^2*ACOS((TowerDistanceMatrix!AM48^2+'Map and Results'!$G$59^2-'Map and Results'!$G66^2)/(2*TowerDistanceMatrix!AM48*'Map and Results'!$G$59))+'Map and Results'!$G66^2*ACOS((TowerDistanceMatrix!AM48^2-'Map and Results'!$G$59^2+'Map and Results'!$G66^2)/(2*TowerDistanceMatrix!AM48*'Map and Results'!$G66))-0.5*SQRT((-TowerDistanceMatrix!AM48+'Map and Results'!$G$59+'Map and Results'!$G66)*(TowerDistanceMatrix!AM48+'Map and Results'!$G$59-'Map and Results'!$G66)*(TowerDistanceMatrix!AM48-'Map and Results'!$G$59+'Map and Results'!$G66)*(TowerDistanceMatrix!AM48+'Map and Results'!$G$59+'Map and Results'!$G66))))</f>
        <v>0</v>
      </c>
      <c r="AN49" s="26">
        <f ca="1">IF(TowerDistanceMatrix!AN48&lt;=ABS('Map and Results'!$G$60-'Map and Results'!$G66),MIN('Map and Results'!$H$60,'Map and Results'!$H66),IF(TowerDistanceMatrix!AN48&gt;=('Map and Results'!$G66+'Map and Results'!$G$60),0,'Map and Results'!$G$60^2*ACOS((TowerDistanceMatrix!AN48^2+'Map and Results'!$G$60^2-'Map and Results'!$G66^2)/(2*TowerDistanceMatrix!AN48*'Map and Results'!$G$60))+'Map and Results'!$G66^2*ACOS((TowerDistanceMatrix!AN48^2-'Map and Results'!$G$60^2+'Map and Results'!$G66^2)/(2*TowerDistanceMatrix!AN48*'Map and Results'!$G66))-0.5*SQRT((-TowerDistanceMatrix!AN48+'Map and Results'!$G$60+'Map and Results'!$G66)*(TowerDistanceMatrix!AN48+'Map and Results'!$G$60-'Map and Results'!$G66)*(TowerDistanceMatrix!AN48-'Map and Results'!$G$60+'Map and Results'!$G66)*(TowerDistanceMatrix!AN48+'Map and Results'!$G$60+'Map and Results'!$G66))))</f>
        <v>0</v>
      </c>
      <c r="AO49" s="26">
        <f ca="1">IF(TowerDistanceMatrix!AO48&lt;=ABS('Map and Results'!$G$61-'Map and Results'!$G66),MIN('Map and Results'!$H$61,'Map and Results'!$H66),IF(TowerDistanceMatrix!AO48&gt;=('Map and Results'!$G66+'Map and Results'!$G$61),0,'Map and Results'!$G$61^2*ACOS((TowerDistanceMatrix!AO48^2+'Map and Results'!$G$61^2-'Map and Results'!$G66^2)/(2*TowerDistanceMatrix!AO48*'Map and Results'!$G$61))+'Map and Results'!$G66^2*ACOS((TowerDistanceMatrix!AO48^2-'Map and Results'!$G$61^2+'Map and Results'!$G66^2)/(2*TowerDistanceMatrix!AO48*'Map and Results'!$G66))-0.5*SQRT((-TowerDistanceMatrix!AO48+'Map and Results'!$G$61+'Map and Results'!$G66)*(TowerDistanceMatrix!AO48+'Map and Results'!$G$61-'Map and Results'!$G66)*(TowerDistanceMatrix!AO48-'Map and Results'!$G$61+'Map and Results'!$G66)*(TowerDistanceMatrix!AO48+'Map and Results'!$G$61+'Map and Results'!$G66))))</f>
        <v>0</v>
      </c>
      <c r="AP49" s="26">
        <f ca="1">IF(TowerDistanceMatrix!AP48&lt;=ABS('Map and Results'!$G$62-'Map and Results'!$G66),MIN('Map and Results'!$H$62,'Map and Results'!$H66),IF(TowerDistanceMatrix!AP48&gt;=('Map and Results'!$G66+'Map and Results'!$G$62),0,'Map and Results'!$G$62^2*ACOS((TowerDistanceMatrix!AP48^2+'Map and Results'!$G$62^2-'Map and Results'!$G66^2)/(2*TowerDistanceMatrix!AP48*'Map and Results'!$G$62))+'Map and Results'!$G66^2*ACOS((TowerDistanceMatrix!AP48^2-'Map and Results'!$G$62^2+'Map and Results'!$G66^2)/(2*TowerDistanceMatrix!AP48*'Map and Results'!$G66))-0.5*SQRT((-TowerDistanceMatrix!AP48+'Map and Results'!$G$62+'Map and Results'!$G66)*(TowerDistanceMatrix!AP48+'Map and Results'!$G$62-'Map and Results'!$G66)*(TowerDistanceMatrix!AP48-'Map and Results'!$G$62+'Map and Results'!$G66)*(TowerDistanceMatrix!AP48+'Map and Results'!$G$62+'Map and Results'!$G66))))</f>
        <v>0</v>
      </c>
      <c r="AQ49" s="26">
        <f ca="1">IF(TowerDistanceMatrix!AQ48&lt;=ABS('Map and Results'!$G$63-'Map and Results'!$G66),MIN('Map and Results'!$H$63,'Map and Results'!$H66),IF(TowerDistanceMatrix!AQ48&gt;=('Map and Results'!$G66+'Map and Results'!$G$63),0,'Map and Results'!$G$63^2*ACOS((TowerDistanceMatrix!AQ48^2+'Map and Results'!$G$63^2-'Map and Results'!$G66^2)/(2*TowerDistanceMatrix!AQ48*'Map and Results'!$G$63))+'Map and Results'!$G66^2*ACOS((TowerDistanceMatrix!AQ48^2-'Map and Results'!$G$63^2+'Map and Results'!$G66^2)/(2*TowerDistanceMatrix!AQ48*'Map and Results'!$G66))-0.5*SQRT((-TowerDistanceMatrix!AQ48+'Map and Results'!$G$63+'Map and Results'!$G66)*(TowerDistanceMatrix!AQ48+'Map and Results'!$G$63-'Map and Results'!$G66)*(TowerDistanceMatrix!AQ48-'Map and Results'!$G$63+'Map and Results'!$G66)*(TowerDistanceMatrix!AQ48+'Map and Results'!$G$63+'Map and Results'!$G66))))</f>
        <v>0</v>
      </c>
      <c r="AR49" s="26">
        <f ca="1">IF(TowerDistanceMatrix!AR48&lt;=ABS('Map and Results'!$G$64-'Map and Results'!$G66),MIN('Map and Results'!$H$64,'Map and Results'!$H66),IF(TowerDistanceMatrix!AR48&gt;=('Map and Results'!$G66+'Map and Results'!$G$64),0,'Map and Results'!$G$64^2*ACOS((TowerDistanceMatrix!AR48^2+'Map and Results'!$G$64^2-'Map and Results'!$G66^2)/(2*TowerDistanceMatrix!AR48*'Map and Results'!$G$64))+'Map and Results'!$G66^2*ACOS((TowerDistanceMatrix!AR48^2-'Map and Results'!$G$64^2+'Map and Results'!$G66^2)/(2*TowerDistanceMatrix!AR48*'Map and Results'!$G66))-0.5*SQRT((-TowerDistanceMatrix!AR48+'Map and Results'!$G$64+'Map and Results'!$G66)*(TowerDistanceMatrix!AR48+'Map and Results'!$G$64-'Map and Results'!$G66)*(TowerDistanceMatrix!AR48-'Map and Results'!$G$64+'Map and Results'!$G66)*(TowerDistanceMatrix!AR48+'Map and Results'!$G$64+'Map and Results'!$G66))))</f>
        <v>0</v>
      </c>
      <c r="AS49" s="26">
        <f ca="1">IF(TowerDistanceMatrix!AS48&lt;=ABS('Map and Results'!$G$65-'Map and Results'!$G66),MIN('Map and Results'!$H$65,'Map and Results'!$H66),IF(TowerDistanceMatrix!AS48&gt;=('Map and Results'!$G66+'Map and Results'!$G$65),0,'Map and Results'!$G$65^2*ACOS((TowerDistanceMatrix!AS48^2+'Map and Results'!$G$65^2-'Map and Results'!$G66^2)/(2*TowerDistanceMatrix!AS48*'Map and Results'!$G$65))+'Map and Results'!$G66^2*ACOS((TowerDistanceMatrix!AS48^2-'Map and Results'!$G$65^2+'Map and Results'!$G66^2)/(2*TowerDistanceMatrix!AS48*'Map and Results'!$G66))-0.5*SQRT((-TowerDistanceMatrix!AS48+'Map and Results'!$G$65+'Map and Results'!$G66)*(TowerDistanceMatrix!AS48+'Map and Results'!$G$65-'Map and Results'!$G66)*(TowerDistanceMatrix!AS48-'Map and Results'!$G$65+'Map and Results'!$G66)*(TowerDistanceMatrix!AS48+'Map and Results'!$G$65+'Map and Results'!$G66))))</f>
        <v>0</v>
      </c>
      <c r="AT49" s="26">
        <f ca="1">IF(TowerDistanceMatrix!AT48&lt;=ABS('Map and Results'!$G$66-'Map and Results'!$G66),MIN('Map and Results'!$H$66,'Map and Results'!$H66),IF(TowerDistanceMatrix!AT48&gt;=('Map and Results'!$G66+'Map and Results'!$G$66),0,'Map and Results'!$G$66^2*ACOS((TowerDistanceMatrix!AT48^2+'Map and Results'!$G$66^2-'Map and Results'!$G66^2)/(2*TowerDistanceMatrix!AT48*'Map and Results'!$G$66))+'Map and Results'!$G66^2*ACOS((TowerDistanceMatrix!AT48^2-'Map and Results'!$G$66^2+'Map and Results'!$G66^2)/(2*TowerDistanceMatrix!AT48*'Map and Results'!$G66))-0.5*SQRT((-TowerDistanceMatrix!AT48+'Map and Results'!$G$66+'Map and Results'!$G66)*(TowerDistanceMatrix!AT48+'Map and Results'!$G$66-'Map and Results'!$G66)*(TowerDistanceMatrix!AT48-'Map and Results'!$G$66+'Map and Results'!$G66)*(TowerDistanceMatrix!AT48+'Map and Results'!$G$66+'Map and Results'!$G66))))</f>
        <v>0</v>
      </c>
      <c r="AU49" s="26">
        <f ca="1">IF(TowerDistanceMatrix!AU48&lt;=ABS('Map and Results'!$G$67-'Map and Results'!$G66),MIN('Map and Results'!$H$67,'Map and Results'!$H66),IF(TowerDistanceMatrix!AU48&gt;=('Map and Results'!$G66+'Map and Results'!$G$67),0,'Map and Results'!$G$67^2*ACOS((TowerDistanceMatrix!AU48^2+'Map and Results'!$G$67^2-'Map and Results'!$G66^2)/(2*TowerDistanceMatrix!AU48*'Map and Results'!$G$67))+'Map and Results'!$G66^2*ACOS((TowerDistanceMatrix!AU48^2-'Map and Results'!$G$67^2+'Map and Results'!$G66^2)/(2*TowerDistanceMatrix!AU48*'Map and Results'!$G66))-0.5*SQRT((-TowerDistanceMatrix!AU48+'Map and Results'!$G$67+'Map and Results'!$G66)*(TowerDistanceMatrix!AU48+'Map and Results'!$G$67-'Map and Results'!$G66)*(TowerDistanceMatrix!AU48-'Map and Results'!$G$67+'Map and Results'!$G66)*(TowerDistanceMatrix!AU48+'Map and Results'!$G$67+'Map and Results'!$G66))))</f>
        <v>0</v>
      </c>
      <c r="AV49" s="26">
        <f ca="1">IF(TowerDistanceMatrix!AV48&lt;=ABS('Map and Results'!$G$68-'Map and Results'!$G66),MIN('Map and Results'!$H$68,'Map and Results'!$H66),IF(TowerDistanceMatrix!AV48&gt;=('Map and Results'!$G66+'Map and Results'!$G$68),0,'Map and Results'!$G$68^2*ACOS((TowerDistanceMatrix!AV48^2+'Map and Results'!$G$68^2-'Map and Results'!$G66^2)/(2*TowerDistanceMatrix!AV48*'Map and Results'!$G$68))+'Map and Results'!$G66^2*ACOS((TowerDistanceMatrix!AV48^2-'Map and Results'!$G$68^2+'Map and Results'!$G66^2)/(2*TowerDistanceMatrix!AV48*'Map and Results'!$G66))-0.5*SQRT((-TowerDistanceMatrix!AV48+'Map and Results'!$G$68+'Map and Results'!$G66)*(TowerDistanceMatrix!AV48+'Map and Results'!$G$68-'Map and Results'!$G66)*(TowerDistanceMatrix!AV48-'Map and Results'!$G$68+'Map and Results'!$G66)*(TowerDistanceMatrix!AV48+'Map and Results'!$G$68+'Map and Results'!$G66))))</f>
        <v>0</v>
      </c>
      <c r="AW49" s="26">
        <f ca="1">IF(TowerDistanceMatrix!AW48&lt;=ABS('Map and Results'!$G$69-'Map and Results'!$G66),MIN('Map and Results'!$H$69,'Map and Results'!$H66),IF(TowerDistanceMatrix!AW48&gt;=('Map and Results'!$G66+'Map and Results'!$G$69),0,'Map and Results'!$G$69^2*ACOS((TowerDistanceMatrix!AW48^2+'Map and Results'!$G$69^2-'Map and Results'!$G66^2)/(2*TowerDistanceMatrix!AW48*'Map and Results'!$G$69))+'Map and Results'!$G66^2*ACOS((TowerDistanceMatrix!AW48^2-'Map and Results'!$G$69^2+'Map and Results'!$G66^2)/(2*TowerDistanceMatrix!AW48*'Map and Results'!$G66))-0.5*SQRT((-TowerDistanceMatrix!AW48+'Map and Results'!$G$69+'Map and Results'!$G66)*(TowerDistanceMatrix!AW48+'Map and Results'!$G$69-'Map and Results'!$G66)*(TowerDistanceMatrix!AW48-'Map and Results'!$G$69+'Map and Results'!$G66)*(TowerDistanceMatrix!AW48+'Map and Results'!$G$69+'Map and Results'!$G66))))</f>
        <v>0</v>
      </c>
      <c r="AX49" s="26">
        <f ca="1">IF(TowerDistanceMatrix!AX48&lt;=ABS('Map and Results'!$G$70-'Map and Results'!$G66),MIN('Map and Results'!$H$70,'Map and Results'!$H66),IF(TowerDistanceMatrix!AX48&gt;=('Map and Results'!$G66+'Map and Results'!$G$70),0,'Map and Results'!$G$70^2*ACOS((TowerDistanceMatrix!AX48^2+'Map and Results'!$G$70^2-'Map and Results'!$G66^2)/(2*TowerDistanceMatrix!AX48*'Map and Results'!$G$70))+'Map and Results'!$G66^2*ACOS((TowerDistanceMatrix!AX48^2-'Map and Results'!$G$70^2+'Map and Results'!$G66^2)/(2*TowerDistanceMatrix!AX48*'Map and Results'!$G66))-0.5*SQRT((-TowerDistanceMatrix!AX48+'Map and Results'!$G$70+'Map and Results'!$G66)*(TowerDistanceMatrix!AX48+'Map and Results'!$G$70-'Map and Results'!$G66)*(TowerDistanceMatrix!AX48-'Map and Results'!$G$70+'Map and Results'!$G66)*(TowerDistanceMatrix!AX48+'Map and Results'!$G$70+'Map and Results'!$G66))))</f>
        <v>0</v>
      </c>
      <c r="AY49" s="26">
        <f ca="1">IF(TowerDistanceMatrix!AY48&lt;=ABS('Map and Results'!$G$71-'Map and Results'!$G66),MIN('Map and Results'!$H$71,'Map and Results'!$H66),IF(TowerDistanceMatrix!AY48&gt;=('Map and Results'!$G66+'Map and Results'!$G$71),0,'Map and Results'!$G$71^2*ACOS((TowerDistanceMatrix!AY48^2+'Map and Results'!$G$71^2-'Map and Results'!$G66^2)/(2*TowerDistanceMatrix!AY48*'Map and Results'!$G$71))+'Map and Results'!$G66^2*ACOS((TowerDistanceMatrix!AY48^2-'Map and Results'!$G$71^2+'Map and Results'!$G66^2)/(2*TowerDistanceMatrix!AY48*'Map and Results'!$G66))-0.5*SQRT((-TowerDistanceMatrix!AY48+'Map and Results'!$G$71+'Map and Results'!$G66)*(TowerDistanceMatrix!AY48+'Map and Results'!$G$71-'Map and Results'!$G66)*(TowerDistanceMatrix!AY48-'Map and Results'!$G$71+'Map and Results'!$G66)*(TowerDistanceMatrix!AY48+'Map and Results'!$G$71+'Map and Results'!$G66))))</f>
        <v>0</v>
      </c>
      <c r="AZ49" s="26">
        <f ca="1">IF(TowerDistanceMatrix!AZ48&lt;=ABS('Map and Results'!$G$72-'Map and Results'!$G66),MIN('Map and Results'!$H$72,'Map and Results'!$H66),IF(TowerDistanceMatrix!AZ48&gt;=('Map and Results'!$G66+'Map and Results'!$G$72),0,'Map and Results'!$G$72^2*ACOS((TowerDistanceMatrix!AZ48^2+'Map and Results'!$G$72^2-'Map and Results'!$G66^2)/(2*TowerDistanceMatrix!AZ48*'Map and Results'!$G$72))+'Map and Results'!$G66^2*ACOS((TowerDistanceMatrix!AZ48^2-'Map and Results'!$G$72^2+'Map and Results'!$G66^2)/(2*TowerDistanceMatrix!AZ48*'Map and Results'!$G66))-0.5*SQRT((-TowerDistanceMatrix!AZ48+'Map and Results'!$G$72+'Map and Results'!$G66)*(TowerDistanceMatrix!AZ48+'Map and Results'!$G$72-'Map and Results'!$G66)*(TowerDistanceMatrix!AZ48-'Map and Results'!$G$72+'Map and Results'!$G66)*(TowerDistanceMatrix!AZ48+'Map and Results'!$G$72+'Map and Results'!$G66))))</f>
        <v>0</v>
      </c>
      <c r="BA49" s="26"/>
      <c r="BB49" s="26"/>
      <c r="BC49">
        <f ca="1">IF('Map and Results'!B66=0,0,SUM(C49:AZ49))-BE49</f>
        <v>0</v>
      </c>
      <c r="BD49">
        <v>44</v>
      </c>
      <c r="BE49">
        <f t="shared" ca="1" si="3"/>
        <v>0</v>
      </c>
      <c r="BG49">
        <f t="shared" ca="1" si="1"/>
        <v>0</v>
      </c>
      <c r="BH49">
        <f t="shared" ca="1" si="2"/>
        <v>0</v>
      </c>
      <c r="BJ49">
        <f ca="1">IF('Map and Results'!B66=0,0,IF((SUM(C49:AZ49)-BE49)&gt;BH49,$BJ$3,0))</f>
        <v>0</v>
      </c>
    </row>
    <row r="50" spans="2:62" ht="15">
      <c r="B50" s="7">
        <v>45</v>
      </c>
      <c r="C50" s="4">
        <f ca="1">IF(TowerDistanceMatrix!C49&lt;=ABS('Map and Results'!$G$23-'Map and Results'!G67),MIN('Map and Results'!H67,'Map and Results'!H65),IF(TowerDistanceMatrix!C49&gt;=('Map and Results'!$G$23+'Map and Results'!G67),0,'Map and Results'!$G$23^2*ACOS((TowerDistanceMatrix!C49^2+'Map and Results'!$G$23^2-'Map and Results'!G67^2)/(2*TowerDistanceMatrix!C49*'Map and Results'!$G$23))+'Map and Results'!G67^2*ACOS((TowerDistanceMatrix!C49^2-'Map and Results'!$G$23^2+'Map and Results'!G67^2)/(2*TowerDistanceMatrix!C49*'Map and Results'!G67))-0.5*SQRT((-TowerDistanceMatrix!C49+'Map and Results'!$G$23+'Map and Results'!G67)*(TowerDistanceMatrix!C49+'Map and Results'!$G$23-'Map and Results'!G67)*(TowerDistanceMatrix!C49-'Map and Results'!$G$23+'Map and Results'!G67)*(TowerDistanceMatrix!C49+'Map and Results'!$G$23+'Map and Results'!G67))))</f>
        <v>0</v>
      </c>
      <c r="D50">
        <f ca="1">IF(TowerDistanceMatrix!D49&lt;=ABS('Map and Results'!$G$24-'Map and Results'!G67),MIN('Map and Results'!$H$24,'Map and Results'!H67),IF(TowerDistanceMatrix!D49&gt;=('Map and Results'!G67+'Map and Results'!$G$24),0,'Map and Results'!$G$24^2*ACOS((TowerDistanceMatrix!D49^2+'Map and Results'!$G$24^2-'Map and Results'!G67^2)/(2*TowerDistanceMatrix!D49*'Map and Results'!$G$24))+'Map and Results'!G67^2*ACOS((TowerDistanceMatrix!D49^2-'Map and Results'!$G$24^2+'Map and Results'!G67^2)/(2*TowerDistanceMatrix!D49*'Map and Results'!G67))-0.5*SQRT((-TowerDistanceMatrix!D49+'Map and Results'!$G$24+'Map and Results'!G67)*(TowerDistanceMatrix!D49+'Map and Results'!$G$24-'Map and Results'!G67)*(TowerDistanceMatrix!D49-'Map and Results'!$G$24+'Map and Results'!G67)*(TowerDistanceMatrix!D49+'Map and Results'!$G$24+'Map and Results'!G67))))</f>
        <v>0</v>
      </c>
      <c r="E50">
        <f ca="1">IF(TowerDistanceMatrix!E49&lt;=ABS('Map and Results'!$G$25-'Map and Results'!G67),MIN('Map and Results'!$H$25,'Map and Results'!H67),IF(TowerDistanceMatrix!E49&gt;=('Map and Results'!G67+'Map and Results'!$G$25),0,'Map and Results'!$G$25^2*ACOS((TowerDistanceMatrix!E49^2+'Map and Results'!$G$25^2-'Map and Results'!G67^2)/(2*TowerDistanceMatrix!E49*'Map and Results'!$G$25))+'Map and Results'!G67^2*ACOS((TowerDistanceMatrix!E49^2-'Map and Results'!$G$25^2+'Map and Results'!G67^2)/(2*TowerDistanceMatrix!E49*'Map and Results'!G67))-0.5*SQRT((-TowerDistanceMatrix!E49+'Map and Results'!$G$25+'Map and Results'!G67)*(TowerDistanceMatrix!E49+'Map and Results'!$G$25-'Map and Results'!G67)*(TowerDistanceMatrix!E49-'Map and Results'!$G$25+'Map and Results'!G67)*(TowerDistanceMatrix!E49+'Map and Results'!$G$25+'Map and Results'!G67))))</f>
        <v>18.82566009576891</v>
      </c>
      <c r="F50">
        <f ca="1">IF(TowerDistanceMatrix!F49&lt;=ABS('Map and Results'!$G$26-'Map and Results'!$G67),MIN('Map and Results'!$H$26,'Map and Results'!$H67),IF(TowerDistanceMatrix!F49&gt;=('Map and Results'!$G67+'Map and Results'!$G$26),0,'Map and Results'!$G$26^2*ACOS((TowerDistanceMatrix!F49^2+'Map and Results'!$G$26^2-'Map and Results'!$G67^2)/(2*TowerDistanceMatrix!F49*'Map and Results'!$G$26))+'Map and Results'!$G67^2*ACOS((TowerDistanceMatrix!F49^2-'Map and Results'!$G$26^2+'Map and Results'!$G67^2)/(2*TowerDistanceMatrix!F49*'Map and Results'!$G67))-0.5*SQRT((-TowerDistanceMatrix!F49+'Map and Results'!$G$26+'Map and Results'!$G67)*(TowerDistanceMatrix!F49+'Map and Results'!$G$26-'Map and Results'!$G67)*(TowerDistanceMatrix!F49-'Map and Results'!$G$26+'Map and Results'!$G67)*(TowerDistanceMatrix!F49+'Map and Results'!$G$26+'Map and Results'!$G67))))</f>
        <v>0</v>
      </c>
      <c r="G50" s="26">
        <f ca="1">IF(TowerDistanceMatrix!G49&lt;=ABS('Map and Results'!$G$27-'Map and Results'!$G67),MIN('Map and Results'!$H$27,'Map and Results'!$H67),IF(TowerDistanceMatrix!G49&gt;=('Map and Results'!$G67+'Map and Results'!$G$27),0,'Map and Results'!$G$27^2*ACOS((TowerDistanceMatrix!G49^2+'Map and Results'!$G$27^2-'Map and Results'!$G67^2)/(2*TowerDistanceMatrix!G49*'Map and Results'!$G$27))+'Map and Results'!$G67^2*ACOS((TowerDistanceMatrix!G49^2-'Map and Results'!$G$27^2+'Map and Results'!$G67^2)/(2*TowerDistanceMatrix!G49*'Map and Results'!$G67))-0.5*SQRT((-TowerDistanceMatrix!G49+'Map and Results'!$G$27+'Map and Results'!$G67)*(TowerDistanceMatrix!G49+'Map and Results'!$G$27-'Map and Results'!$G67)*(TowerDistanceMatrix!G49-'Map and Results'!$G$27+'Map and Results'!$G67)*(TowerDistanceMatrix!G49+'Map and Results'!$G$27+'Map and Results'!$G67))))</f>
        <v>0</v>
      </c>
      <c r="H50" s="26">
        <f ca="1">IF(TowerDistanceMatrix!H49&lt;=ABS('Map and Results'!$G$28-'Map and Results'!$G67),MIN('Map and Results'!$H$28,'Map and Results'!$H67),IF(TowerDistanceMatrix!H49&gt;=('Map and Results'!$G67+'Map and Results'!$G$28),0,'Map and Results'!$G$28^2*ACOS((TowerDistanceMatrix!H49^2+'Map and Results'!$G$28^2-'Map and Results'!$G67^2)/(2*TowerDistanceMatrix!H49*'Map and Results'!$G$28))+'Map and Results'!$G67^2*ACOS((TowerDistanceMatrix!H49^2-'Map and Results'!$G$28^2+'Map and Results'!$G67^2)/(2*TowerDistanceMatrix!H49*'Map and Results'!$G67))-0.5*SQRT((-TowerDistanceMatrix!H49+'Map and Results'!$G$28+'Map and Results'!$G67)*(TowerDistanceMatrix!H49+'Map and Results'!$G$28-'Map and Results'!$G67)*(TowerDistanceMatrix!H49-'Map and Results'!$G$28+'Map and Results'!$G67)*(TowerDistanceMatrix!H49+'Map and Results'!$G$28+'Map and Results'!$G67))))</f>
        <v>0</v>
      </c>
      <c r="I50">
        <f ca="1">IF(TowerDistanceMatrix!I49&lt;=ABS('Map and Results'!$G$29-'Map and Results'!$G67),MIN('Map and Results'!$H$29,'Map and Results'!$H67),IF(TowerDistanceMatrix!I49&gt;=('Map and Results'!$G67+'Map and Results'!$G$29),0,'Map and Results'!$G$29^2*ACOS((TowerDistanceMatrix!I49^2+'Map and Results'!$G$29^2-'Map and Results'!$G67^2)/(2*TowerDistanceMatrix!I49*'Map and Results'!$G$29))+'Map and Results'!$G67^2*ACOS((TowerDistanceMatrix!I49^2-'Map and Results'!$G$29^2+'Map and Results'!$G67^2)/(2*TowerDistanceMatrix!I49*'Map and Results'!$G67))-0.5*SQRT((-TowerDistanceMatrix!I49+'Map and Results'!$G$29+'Map and Results'!$G67)*(TowerDistanceMatrix!I49+'Map and Results'!$G$29-'Map and Results'!$G67)*(TowerDistanceMatrix!I49-'Map and Results'!$G$29+'Map and Results'!$G67)*(TowerDistanceMatrix!I49+'Map and Results'!$G$29+'Map and Results'!$G67))))</f>
        <v>0</v>
      </c>
      <c r="J50">
        <f ca="1">IF(TowerDistanceMatrix!J49&lt;=ABS('Map and Results'!$G$30-'Map and Results'!$G67),MIN('Map and Results'!$H$30,'Map and Results'!$H67),IF(TowerDistanceMatrix!J49&gt;=('Map and Results'!$G67+'Map and Results'!$G$30),0,'Map and Results'!$G$30^2*ACOS((TowerDistanceMatrix!J49^2+'Map and Results'!$G$30^2-'Map and Results'!$G67^2)/(2*TowerDistanceMatrix!J49*'Map and Results'!$G$30))+'Map and Results'!$G67^2*ACOS((TowerDistanceMatrix!J49^2-'Map and Results'!$G$30^2+'Map and Results'!$G67^2)/(2*TowerDistanceMatrix!J49*'Map and Results'!$G67))-0.5*SQRT((-TowerDistanceMatrix!J49+'Map and Results'!$G$30+'Map and Results'!$G67)*(TowerDistanceMatrix!J49+'Map and Results'!$G$30-'Map and Results'!$G67)*(TowerDistanceMatrix!J49-'Map and Results'!$G$30+'Map and Results'!$G67)*(TowerDistanceMatrix!J49+'Map and Results'!$G$30+'Map and Results'!$G67))))</f>
        <v>0</v>
      </c>
      <c r="K50" s="26">
        <f ca="1">IF(TowerDistanceMatrix!K49&lt;=ABS('Map and Results'!$G$31-'Map and Results'!$G67),MIN('Map and Results'!$H$31,'Map and Results'!$H67),IF(TowerDistanceMatrix!K49&gt;=('Map and Results'!$G67+'Map and Results'!$G$31),0,'Map and Results'!$G$31^2*ACOS((TowerDistanceMatrix!K49^2+'Map and Results'!$G$31^2-'Map and Results'!$G67^2)/(2*TowerDistanceMatrix!K49*'Map and Results'!$G$31))+'Map and Results'!$G67^2*ACOS((TowerDistanceMatrix!K49^2-'Map and Results'!$G$31^2+'Map and Results'!$G67^2)/(2*TowerDistanceMatrix!K49*'Map and Results'!$G67))-0.5*SQRT((-TowerDistanceMatrix!K49+'Map and Results'!$G$31+'Map and Results'!$G67)*(TowerDistanceMatrix!K49+'Map and Results'!$G$31-'Map and Results'!$G67)*(TowerDistanceMatrix!K49-'Map and Results'!$G$31+'Map and Results'!$G67)*(TowerDistanceMatrix!K49+'Map and Results'!$G$31+'Map and Results'!$G67))))</f>
        <v>0</v>
      </c>
      <c r="L50" s="26">
        <f ca="1">IF(TowerDistanceMatrix!L49&lt;=ABS('Map and Results'!$G$32-'Map and Results'!$G67),MIN('Map and Results'!$H$32,'Map and Results'!$H67),IF(TowerDistanceMatrix!L49&gt;=('Map and Results'!$G67+'Map and Results'!$G$32),0,'Map and Results'!$G$32^2*ACOS((TowerDistanceMatrix!L49^2+'Map and Results'!$G$32^2-'Map and Results'!$G67^2)/(2*TowerDistanceMatrix!L49*'Map and Results'!$G$32))+'Map and Results'!$G67^2*ACOS((TowerDistanceMatrix!L49^2-'Map and Results'!$G$32^2+'Map and Results'!$G67^2)/(2*TowerDistanceMatrix!L49*'Map and Results'!$G67))-0.5*SQRT((-TowerDistanceMatrix!L49+'Map and Results'!$G$32+'Map and Results'!$G67)*(TowerDistanceMatrix!L49+'Map and Results'!$G$32-'Map and Results'!$G67)*(TowerDistanceMatrix!L49-'Map and Results'!$G$32+'Map and Results'!$G67)*(TowerDistanceMatrix!L49+'Map and Results'!$G$32+'Map and Results'!$G67))))</f>
        <v>0</v>
      </c>
      <c r="M50" s="26">
        <f ca="1">IF(TowerDistanceMatrix!M49&lt;=ABS('Map and Results'!$G$33-'Map and Results'!$G67),MIN('Map and Results'!$H$33,'Map and Results'!$H67),IF(TowerDistanceMatrix!M49&gt;=('Map and Results'!$G67+'Map and Results'!$G$33),0,'Map and Results'!$G$33^2*ACOS((TowerDistanceMatrix!M49^2+'Map and Results'!$G$33^2-'Map and Results'!$G67^2)/(2*TowerDistanceMatrix!M49*'Map and Results'!$G$33))+'Map and Results'!$G67^2*ACOS((TowerDistanceMatrix!M49^2-'Map and Results'!$G$33^2+'Map and Results'!$G67^2)/(2*TowerDistanceMatrix!M49*'Map and Results'!$G67))-0.5*SQRT((-TowerDistanceMatrix!M49+'Map and Results'!$G$33+'Map and Results'!$G67)*(TowerDistanceMatrix!M49+'Map and Results'!$G$33-'Map and Results'!$G67)*(TowerDistanceMatrix!M49-'Map and Results'!$G$33+'Map and Results'!$G67)*(TowerDistanceMatrix!M49+'Map and Results'!$G$33+'Map and Results'!$G67))))</f>
        <v>0</v>
      </c>
      <c r="N50" s="26">
        <f ca="1">IF(TowerDistanceMatrix!N49&lt;=ABS('Map and Results'!$G$34-'Map and Results'!$G67),MIN('Map and Results'!$H$34,'Map and Results'!$H67),IF(TowerDistanceMatrix!N49&gt;=('Map and Results'!$G67+'Map and Results'!$G$34),0,'Map and Results'!$G$34^2*ACOS((TowerDistanceMatrix!N49^2+'Map and Results'!$G$34^2-'Map and Results'!$G67^2)/(2*TowerDistanceMatrix!N49*'Map and Results'!$G$34))+'Map and Results'!$G67^2*ACOS((TowerDistanceMatrix!N49^2-'Map and Results'!$G$34^2+'Map and Results'!$G67^2)/(2*TowerDistanceMatrix!N49*'Map and Results'!$G67))-0.5*SQRT((-TowerDistanceMatrix!N49+'Map and Results'!$G$34+'Map and Results'!$G67)*(TowerDistanceMatrix!N49+'Map and Results'!$G$34-'Map and Results'!$G67)*(TowerDistanceMatrix!N49-'Map and Results'!$G$34+'Map and Results'!$G67)*(TowerDistanceMatrix!N49+'Map and Results'!$G$34+'Map and Results'!$G67))))</f>
        <v>0</v>
      </c>
      <c r="O50" s="26">
        <f ca="1">IF(TowerDistanceMatrix!O49&lt;=ABS('Map and Results'!$G$35-'Map and Results'!$G67),MIN('Map and Results'!$H$35,'Map and Results'!$H67),IF(TowerDistanceMatrix!O49&gt;=('Map and Results'!$G67+'Map and Results'!$G$35),0,'Map and Results'!$G$35^2*ACOS((TowerDistanceMatrix!O49^2+'Map and Results'!$G$35^2-'Map and Results'!$G67^2)/(2*TowerDistanceMatrix!O49*'Map and Results'!$G$35))+'Map and Results'!$G67^2*ACOS((TowerDistanceMatrix!O49^2-'Map and Results'!$G$35^2+'Map and Results'!$G67^2)/(2*TowerDistanceMatrix!O49*'Map and Results'!$G67))-0.5*SQRT((-TowerDistanceMatrix!O49+'Map and Results'!$G$35+'Map and Results'!$G67)*(TowerDistanceMatrix!O49+'Map and Results'!$G$35-'Map and Results'!$G67)*(TowerDistanceMatrix!O49-'Map and Results'!$G$35+'Map and Results'!$G67)*(TowerDistanceMatrix!O49+'Map and Results'!$G$35+'Map and Results'!$G67))))</f>
        <v>0</v>
      </c>
      <c r="P50" s="26">
        <f ca="1">IF(TowerDistanceMatrix!P49&lt;=ABS('Map and Results'!$G$36-'Map and Results'!$G67),MIN('Map and Results'!$H$36,'Map and Results'!$H67),IF(TowerDistanceMatrix!P49&gt;=('Map and Results'!$G67+'Map and Results'!$G$36),0,'Map and Results'!$G$36^2*ACOS((TowerDistanceMatrix!P49^2+'Map and Results'!$G$36^2-'Map and Results'!$G67^2)/(2*TowerDistanceMatrix!P49*'Map and Results'!$G$36))+'Map and Results'!$G67^2*ACOS((TowerDistanceMatrix!P49^2-'Map and Results'!$G$36^2+'Map and Results'!$G67^2)/(2*TowerDistanceMatrix!P49*'Map and Results'!$G67))-0.5*SQRT((-TowerDistanceMatrix!P49+'Map and Results'!$G$36+'Map and Results'!$G67)*(TowerDistanceMatrix!P49+'Map and Results'!$G$36-'Map and Results'!$G67)*(TowerDistanceMatrix!P49-'Map and Results'!$G$36+'Map and Results'!$G67)*(TowerDistanceMatrix!P49+'Map and Results'!$G$36+'Map and Results'!$G67))))</f>
        <v>0</v>
      </c>
      <c r="Q50" s="26">
        <f ca="1">IF(TowerDistanceMatrix!Q49&lt;=ABS('Map and Results'!$G$37-'Map and Results'!$G67),MIN('Map and Results'!$H$37,'Map and Results'!$H67),IF(TowerDistanceMatrix!Q49&gt;=('Map and Results'!$G67+'Map and Results'!$G$37),0,'Map and Results'!$G$37^2*ACOS((TowerDistanceMatrix!Q49^2+'Map and Results'!$G$37^2-'Map and Results'!$G67^2)/(2*TowerDistanceMatrix!Q49*'Map and Results'!$G$37))+'Map and Results'!$G67^2*ACOS((TowerDistanceMatrix!Q49^2-'Map and Results'!$G$37^2+'Map and Results'!$G67^2)/(2*TowerDistanceMatrix!Q49*'Map and Results'!$G67))-0.5*SQRT((-TowerDistanceMatrix!Q49+'Map and Results'!$G$37+'Map and Results'!$G67)*(TowerDistanceMatrix!Q49+'Map and Results'!$G$37-'Map and Results'!$G67)*(TowerDistanceMatrix!Q49-'Map and Results'!$G$37+'Map and Results'!$G67)*(TowerDistanceMatrix!Q49+'Map and Results'!$G$37+'Map and Results'!$G67))))</f>
        <v>0</v>
      </c>
      <c r="R50" s="26">
        <f ca="1">IF(TowerDistanceMatrix!R49&lt;=ABS('Map and Results'!$G$38-'Map and Results'!$G67),MIN('Map and Results'!$H$38,'Map and Results'!$H67),IF(TowerDistanceMatrix!R49&gt;=('Map and Results'!$G67+'Map and Results'!$G$38),0,'Map and Results'!$G$38^2*ACOS((TowerDistanceMatrix!R49^2+'Map and Results'!$G$38^2-'Map and Results'!$G67^2)/(2*TowerDistanceMatrix!R49*'Map and Results'!$G$38))+'Map and Results'!$G67^2*ACOS((TowerDistanceMatrix!R49^2-'Map and Results'!$G$38^2+'Map and Results'!$G67^2)/(2*TowerDistanceMatrix!R49*'Map and Results'!$G67))-0.5*SQRT((-TowerDistanceMatrix!R49+'Map and Results'!$G$38+'Map and Results'!$G67)*(TowerDistanceMatrix!R49+'Map and Results'!$G$38-'Map and Results'!$G67)*(TowerDistanceMatrix!R49-'Map and Results'!$G$38+'Map and Results'!$G67)*(TowerDistanceMatrix!R49+'Map and Results'!$G$38+'Map and Results'!$G67))))</f>
        <v>0</v>
      </c>
      <c r="S50" s="26">
        <f ca="1">IF(TowerDistanceMatrix!S49&lt;=ABS('Map and Results'!$G$39-'Map and Results'!$G67),MIN('Map and Results'!$H$39,'Map and Results'!$H67),IF(TowerDistanceMatrix!S49&gt;=('Map and Results'!$G67+'Map and Results'!$G$39),0,'Map and Results'!$G$39^2*ACOS((TowerDistanceMatrix!S49^2+'Map and Results'!$G$39^2-'Map and Results'!$G67^2)/(2*TowerDistanceMatrix!S49*'Map and Results'!$G$39))+'Map and Results'!$G67^2*ACOS((TowerDistanceMatrix!S49^2-'Map and Results'!$G$39^2+'Map and Results'!$G67^2)/(2*TowerDistanceMatrix!S49*'Map and Results'!$G67))-0.5*SQRT((-TowerDistanceMatrix!S49+'Map and Results'!$G$39+'Map and Results'!$G67)*(TowerDistanceMatrix!S49+'Map and Results'!$G$39-'Map and Results'!$G67)*(TowerDistanceMatrix!S49-'Map and Results'!$G$39+'Map and Results'!$G67)*(TowerDistanceMatrix!S49+'Map and Results'!$G$39+'Map and Results'!$G67))))</f>
        <v>0</v>
      </c>
      <c r="T50" s="26">
        <f ca="1">IF(TowerDistanceMatrix!T49&lt;=ABS('Map and Results'!$G$40-'Map and Results'!$G67),MIN('Map and Results'!$H$40,'Map and Results'!$H67),IF(TowerDistanceMatrix!T49&gt;=('Map and Results'!$G67+'Map and Results'!$G$40),0,'Map and Results'!$G$40^2*ACOS((TowerDistanceMatrix!T49^2+'Map and Results'!$G$40^2-'Map and Results'!$G67^2)/(2*TowerDistanceMatrix!T49*'Map and Results'!$G$40))+'Map and Results'!$G67^2*ACOS((TowerDistanceMatrix!T49^2-'Map and Results'!$G$40^2+'Map and Results'!$G67^2)/(2*TowerDistanceMatrix!T49*'Map and Results'!$G67))-0.5*SQRT((-TowerDistanceMatrix!T49+'Map and Results'!$G$40+'Map and Results'!$G67)*(TowerDistanceMatrix!T49+'Map and Results'!$G$40-'Map and Results'!$G67)*(TowerDistanceMatrix!T49-'Map and Results'!$G$40+'Map and Results'!$G67)*(TowerDistanceMatrix!T49+'Map and Results'!$G$40+'Map and Results'!$G67))))</f>
        <v>0</v>
      </c>
      <c r="U50" s="26">
        <f ca="1">IF(TowerDistanceMatrix!U49&lt;=ABS('Map and Results'!$G$41-'Map and Results'!$G67),MIN('Map and Results'!$H$41,'Map and Results'!$H67),IF(TowerDistanceMatrix!U49&gt;=('Map and Results'!$G67+'Map and Results'!$G$41),0,'Map and Results'!$G$41^2*ACOS((TowerDistanceMatrix!U49^2+'Map and Results'!$G$41^2-'Map and Results'!$G67^2)/(2*TowerDistanceMatrix!U49*'Map and Results'!$G$41))+'Map and Results'!$G67^2*ACOS((TowerDistanceMatrix!U49^2-'Map and Results'!$G$41^2+'Map and Results'!$G67^2)/(2*TowerDistanceMatrix!U49*'Map and Results'!$G67))-0.5*SQRT((-TowerDistanceMatrix!U49+'Map and Results'!$G$41+'Map and Results'!$G67)*(TowerDistanceMatrix!U49+'Map and Results'!$G$41-'Map and Results'!$G67)*(TowerDistanceMatrix!U49-'Map and Results'!$G$41+'Map and Results'!$G67)*(TowerDistanceMatrix!U49+'Map and Results'!$G$41+'Map and Results'!$G67))))</f>
        <v>0</v>
      </c>
      <c r="V50" s="26">
        <f ca="1">IF(TowerDistanceMatrix!V49&lt;=ABS('Map and Results'!$G$42-'Map and Results'!$G67),MIN('Map and Results'!$H$42,'Map and Results'!$H67),IF(TowerDistanceMatrix!V49&gt;=('Map and Results'!$G67+'Map and Results'!$G$42),0,'Map and Results'!$G$42^2*ACOS((TowerDistanceMatrix!V49^2+'Map and Results'!$G$42^2-'Map and Results'!$G67^2)/(2*TowerDistanceMatrix!V49*'Map and Results'!$G$42))+'Map and Results'!$G67^2*ACOS((TowerDistanceMatrix!V49^2-'Map and Results'!$G$42^2+'Map and Results'!$G67^2)/(2*TowerDistanceMatrix!V49*'Map and Results'!$G67))-0.5*SQRT((-TowerDistanceMatrix!V49+'Map and Results'!$G$42+'Map and Results'!$G67)*(TowerDistanceMatrix!V49+'Map and Results'!$G$42-'Map and Results'!$G67)*(TowerDistanceMatrix!V49-'Map and Results'!$G$42+'Map and Results'!$G67)*(TowerDistanceMatrix!V49+'Map and Results'!$G$42+'Map and Results'!$G67))))</f>
        <v>0</v>
      </c>
      <c r="W50" s="26">
        <f ca="1">IF(TowerDistanceMatrix!W49&lt;=ABS('Map and Results'!$G$43-'Map and Results'!$G67),MIN('Map and Results'!$H$43,'Map and Results'!$H67),IF(TowerDistanceMatrix!W49&gt;=('Map and Results'!$G67+'Map and Results'!$G$43),0,'Map and Results'!$G$43^2*ACOS((TowerDistanceMatrix!W49^2+'Map and Results'!$G$43^2-'Map and Results'!$G67^2)/(2*TowerDistanceMatrix!W49*'Map and Results'!$G$43))+'Map and Results'!$G67^2*ACOS((TowerDistanceMatrix!W49^2-'Map and Results'!$G$43^2+'Map and Results'!$G67^2)/(2*TowerDistanceMatrix!W49*'Map and Results'!$G67))-0.5*SQRT((-TowerDistanceMatrix!W49+'Map and Results'!$G$43+'Map and Results'!$G67)*(TowerDistanceMatrix!W49+'Map and Results'!$G$43-'Map and Results'!$G67)*(TowerDistanceMatrix!W49-'Map and Results'!$G$43+'Map and Results'!$G67)*(TowerDistanceMatrix!W49+'Map and Results'!$G$43+'Map and Results'!$G67))))</f>
        <v>0</v>
      </c>
      <c r="X50" s="26">
        <f ca="1">IF(TowerDistanceMatrix!X49&lt;=ABS('Map and Results'!$G$44-'Map and Results'!$G67),MIN('Map and Results'!$H$44,'Map and Results'!$H67),IF(TowerDistanceMatrix!X49&gt;=('Map and Results'!$G67+'Map and Results'!$G$44),0,'Map and Results'!$G$44^2*ACOS((TowerDistanceMatrix!X49^2+'Map and Results'!$G$44^2-'Map and Results'!$G67^2)/(2*TowerDistanceMatrix!X49*'Map and Results'!$G$44))+'Map and Results'!$G67^2*ACOS((TowerDistanceMatrix!X49^2-'Map and Results'!$G$44^2+'Map and Results'!$G67^2)/(2*TowerDistanceMatrix!X49*'Map and Results'!$G67))-0.5*SQRT((-TowerDistanceMatrix!X49+'Map and Results'!$G$44+'Map and Results'!$G67)*(TowerDistanceMatrix!X49+'Map and Results'!$G$44-'Map and Results'!$G67)*(TowerDistanceMatrix!X49-'Map and Results'!$G$44+'Map and Results'!$G67)*(TowerDistanceMatrix!X49+'Map and Results'!$G$44+'Map and Results'!$G67))))</f>
        <v>0</v>
      </c>
      <c r="Y50" s="26">
        <f ca="1">IF(TowerDistanceMatrix!Y49&lt;=ABS('Map and Results'!$G$45-'Map and Results'!$G67),MIN('Map and Results'!$H$45,'Map and Results'!$H67),IF(TowerDistanceMatrix!Y49&gt;=('Map and Results'!$G67+'Map and Results'!$G$45),0,'Map and Results'!$G$45^2*ACOS((TowerDistanceMatrix!Y49^2+'Map and Results'!$G$45^2-'Map and Results'!$G67^2)/(2*TowerDistanceMatrix!Y49*'Map and Results'!$G$45))+'Map and Results'!$G67^2*ACOS((TowerDistanceMatrix!Y49^2-'Map and Results'!$G$45^2+'Map and Results'!$G67^2)/(2*TowerDistanceMatrix!Y49*'Map and Results'!$G67))-0.5*SQRT((-TowerDistanceMatrix!Y49+'Map and Results'!$G$45+'Map and Results'!$G67)*(TowerDistanceMatrix!Y49+'Map and Results'!$G$45-'Map and Results'!$G67)*(TowerDistanceMatrix!Y49-'Map and Results'!$G$45+'Map and Results'!$G67)*(TowerDistanceMatrix!Y49+'Map and Results'!$G$45+'Map and Results'!$G67))))</f>
        <v>0</v>
      </c>
      <c r="Z50" s="26">
        <f ca="1">IF(TowerDistanceMatrix!Z49&lt;=ABS('Map and Results'!$G$46-'Map and Results'!$G67),MIN('Map and Results'!$H$46,'Map and Results'!$H67),IF(TowerDistanceMatrix!Z49&gt;=('Map and Results'!$G67+'Map and Results'!$G$46),0,'Map and Results'!$G$46^2*ACOS((TowerDistanceMatrix!Z49^2+'Map and Results'!$G$46^2-'Map and Results'!$G67^2)/(2*TowerDistanceMatrix!Z49*'Map and Results'!$G$46))+'Map and Results'!$G67^2*ACOS((TowerDistanceMatrix!Z49^2-'Map and Results'!$G$46^2+'Map and Results'!$G67^2)/(2*TowerDistanceMatrix!Z49*'Map and Results'!$G67))-0.5*SQRT((-TowerDistanceMatrix!Z49+'Map and Results'!$G$46+'Map and Results'!$G67)*(TowerDistanceMatrix!Z49+'Map and Results'!$G$46-'Map and Results'!$G67)*(TowerDistanceMatrix!Z49-'Map and Results'!$G$46+'Map and Results'!$G67)*(TowerDistanceMatrix!Z49+'Map and Results'!$G$46+'Map and Results'!$G67))))</f>
        <v>0</v>
      </c>
      <c r="AA50" s="26">
        <f ca="1">IF(TowerDistanceMatrix!AA49&lt;=ABS('Map and Results'!$G$47-'Map and Results'!$G67),MIN('Map and Results'!$H$47,'Map and Results'!$H67),IF(TowerDistanceMatrix!AA49&gt;=('Map and Results'!$G67+'Map and Results'!$G$47),0,'Map and Results'!$G$47^2*ACOS((TowerDistanceMatrix!AA49^2+'Map and Results'!$G$47^2-'Map and Results'!$G67^2)/(2*TowerDistanceMatrix!AA49*'Map and Results'!$G$47))+'Map and Results'!$G67^2*ACOS((TowerDistanceMatrix!AA49^2-'Map and Results'!$G$47^2+'Map and Results'!$G67^2)/(2*TowerDistanceMatrix!AA49*'Map and Results'!$G67))-0.5*SQRT((-TowerDistanceMatrix!AA49+'Map and Results'!$G$47+'Map and Results'!$G67)*(TowerDistanceMatrix!AA49+'Map and Results'!$G$47-'Map and Results'!$G67)*(TowerDistanceMatrix!AA49-'Map and Results'!$G$47+'Map and Results'!$G67)*(TowerDistanceMatrix!AA49+'Map and Results'!$G$47+'Map and Results'!$G67))))</f>
        <v>0</v>
      </c>
      <c r="AB50" s="26">
        <f ca="1">IF(TowerDistanceMatrix!AB49&lt;=ABS('Map and Results'!$G$48-'Map and Results'!$G67),MIN('Map and Results'!$H$48,'Map and Results'!$H67),IF(TowerDistanceMatrix!AB49&gt;=('Map and Results'!$G67+'Map and Results'!$G$48),0,'Map and Results'!$G$48^2*ACOS((TowerDistanceMatrix!AB49^2+'Map and Results'!$G$48^2-'Map and Results'!$G67^2)/(2*TowerDistanceMatrix!AB49*'Map and Results'!$G$48))+'Map and Results'!$G67^2*ACOS((TowerDistanceMatrix!AB49^2-'Map and Results'!$G$48^2+'Map and Results'!$G67^2)/(2*TowerDistanceMatrix!AB49*'Map and Results'!$G67))-0.5*SQRT((-TowerDistanceMatrix!AB49+'Map and Results'!$G$48+'Map and Results'!$G67)*(TowerDistanceMatrix!AB49+'Map and Results'!$G$48-'Map and Results'!$G67)*(TowerDistanceMatrix!AB49-'Map and Results'!$G$48+'Map and Results'!$G67)*(TowerDistanceMatrix!AB49+'Map and Results'!$G$48+'Map and Results'!$G67))))</f>
        <v>0</v>
      </c>
      <c r="AC50" s="26">
        <f ca="1">IF(TowerDistanceMatrix!AC49&lt;=ABS('Map and Results'!$G$49-'Map and Results'!$G67),MIN('Map and Results'!$H$49,'Map and Results'!$H67),IF(TowerDistanceMatrix!AC49&gt;=('Map and Results'!$G67+'Map and Results'!$G$49),0,'Map and Results'!$G$49^2*ACOS((TowerDistanceMatrix!AC49^2+'Map and Results'!$G$49^2-'Map and Results'!$G67^2)/(2*TowerDistanceMatrix!AC49*'Map and Results'!$G$49))+'Map and Results'!$G67^2*ACOS((TowerDistanceMatrix!AC49^2-'Map and Results'!$G$49^2+'Map and Results'!$G67^2)/(2*TowerDistanceMatrix!AC49*'Map and Results'!$G67))-0.5*SQRT((-TowerDistanceMatrix!AC49+'Map and Results'!$G$49+'Map and Results'!$G67)*(TowerDistanceMatrix!AC49+'Map and Results'!$G$49-'Map and Results'!$G67)*(TowerDistanceMatrix!AC49-'Map and Results'!$G$49+'Map and Results'!$G67)*(TowerDistanceMatrix!AC49+'Map and Results'!$G$49+'Map and Results'!$G67))))</f>
        <v>0</v>
      </c>
      <c r="AD50" s="26">
        <f ca="1">IF(TowerDistanceMatrix!AD49&lt;=ABS('Map and Results'!$G$50-'Map and Results'!$G67),MIN('Map and Results'!$H$50,'Map and Results'!$H67),IF(TowerDistanceMatrix!AD49&gt;=('Map and Results'!$G67+'Map and Results'!$G$50),0,'Map and Results'!$G$50^2*ACOS((TowerDistanceMatrix!AD49^2+'Map and Results'!$G$50^2-'Map and Results'!$G67^2)/(2*TowerDistanceMatrix!AD49*'Map and Results'!$G$50))+'Map and Results'!$G67^2*ACOS((TowerDistanceMatrix!AD49^2-'Map and Results'!$G$50^2+'Map and Results'!$G67^2)/(2*TowerDistanceMatrix!AD49*'Map and Results'!$G67))-0.5*SQRT((-TowerDistanceMatrix!AD49+'Map and Results'!$G$50+'Map and Results'!$G67)*(TowerDistanceMatrix!AD49+'Map and Results'!$G$50-'Map and Results'!$G67)*(TowerDistanceMatrix!AD49-'Map and Results'!$G$50+'Map and Results'!$G67)*(TowerDistanceMatrix!AD49+'Map and Results'!$G$50+'Map and Results'!$G67))))</f>
        <v>0</v>
      </c>
      <c r="AE50" s="26">
        <f ca="1">IF(TowerDistanceMatrix!AE49&lt;=ABS('Map and Results'!$G$51-'Map and Results'!$G67),MIN('Map and Results'!$H$51,'Map and Results'!$H67),IF(TowerDistanceMatrix!AE49&gt;=('Map and Results'!$G67+'Map and Results'!$G$51),0,'Map and Results'!$G$51^2*ACOS((TowerDistanceMatrix!AE49^2+'Map and Results'!$G$51^2-'Map and Results'!$G67^2)/(2*TowerDistanceMatrix!AE49*'Map and Results'!$G$51))+'Map and Results'!$G67^2*ACOS((TowerDistanceMatrix!AE49^2-'Map and Results'!$G$51^2+'Map and Results'!$G67^2)/(2*TowerDistanceMatrix!AE49*'Map and Results'!$G67))-0.5*SQRT((-TowerDistanceMatrix!AE49+'Map and Results'!$G$51+'Map and Results'!$G67)*(TowerDistanceMatrix!AE49+'Map and Results'!$G$51-'Map and Results'!$G67)*(TowerDistanceMatrix!AE49-'Map and Results'!$G$51+'Map and Results'!$G67)*(TowerDistanceMatrix!AE49+'Map and Results'!$G$51+'Map and Results'!$G67))))</f>
        <v>0</v>
      </c>
      <c r="AF50" s="26">
        <f ca="1">IF(TowerDistanceMatrix!AF49&lt;=ABS('Map and Results'!$G$52-'Map and Results'!$G67),MIN('Map and Results'!$H$52,'Map and Results'!$H67),IF(TowerDistanceMatrix!AF49&gt;=('Map and Results'!$G67+'Map and Results'!$G$52),0,'Map and Results'!$G$52^2*ACOS((TowerDistanceMatrix!AF49^2+'Map and Results'!$G$52^2-'Map and Results'!$G67^2)/(2*TowerDistanceMatrix!AF49*'Map and Results'!$G$52))+'Map and Results'!$G67^2*ACOS((TowerDistanceMatrix!AF49^2-'Map and Results'!$G$52^2+'Map and Results'!$G67^2)/(2*TowerDistanceMatrix!AF49*'Map and Results'!$G67))-0.5*SQRT((-TowerDistanceMatrix!AF49+'Map and Results'!$G$52+'Map and Results'!$G67)*(TowerDistanceMatrix!AF49+'Map and Results'!$G$52-'Map and Results'!$G67)*(TowerDistanceMatrix!AF49-'Map and Results'!$G$52+'Map and Results'!$G67)*(TowerDistanceMatrix!AF49+'Map and Results'!$G$52+'Map and Results'!$G67))))</f>
        <v>0</v>
      </c>
      <c r="AG50" s="26">
        <f ca="1">IF(TowerDistanceMatrix!AG49&lt;=ABS('Map and Results'!$G$53-'Map and Results'!$G67),MIN('Map and Results'!$H$53,'Map and Results'!$H67),IF(TowerDistanceMatrix!AG49&gt;=('Map and Results'!$G67+'Map and Results'!$G$53),0,'Map and Results'!$G$53^2*ACOS((TowerDistanceMatrix!AG49^2+'Map and Results'!$G$53^2-'Map and Results'!$G67^2)/(2*TowerDistanceMatrix!AG49*'Map and Results'!$G$53))+'Map and Results'!$G67^2*ACOS((TowerDistanceMatrix!AG49^2-'Map and Results'!$G$53^2+'Map and Results'!$G67^2)/(2*TowerDistanceMatrix!AG49*'Map and Results'!$G67))-0.5*SQRT((-TowerDistanceMatrix!AG49+'Map and Results'!$G$53+'Map and Results'!$G67)*(TowerDistanceMatrix!AG49+'Map and Results'!$G$53-'Map and Results'!$G67)*(TowerDistanceMatrix!AG49-'Map and Results'!$G$53+'Map and Results'!$G67)*(TowerDistanceMatrix!AG49+'Map and Results'!$G$53+'Map and Results'!$G67))))</f>
        <v>0</v>
      </c>
      <c r="AH50" s="26">
        <f ca="1">IF(TowerDistanceMatrix!AH49&lt;=ABS('Map and Results'!$G$54-'Map and Results'!$G67),MIN('Map and Results'!$H$54,'Map and Results'!$H67),IF(TowerDistanceMatrix!AH49&gt;=('Map and Results'!$G67+'Map and Results'!$G$54),0,'Map and Results'!$G$54^2*ACOS((TowerDistanceMatrix!AH49^2+'Map and Results'!$G$54^2-'Map and Results'!$G67^2)/(2*TowerDistanceMatrix!AH49*'Map and Results'!$G$54))+'Map and Results'!$G67^2*ACOS((TowerDistanceMatrix!AH49^2-'Map and Results'!$G$54^2+'Map and Results'!$G67^2)/(2*TowerDistanceMatrix!AH49*'Map and Results'!$G67))-0.5*SQRT((-TowerDistanceMatrix!AH49+'Map and Results'!$G$54+'Map and Results'!$G67)*(TowerDistanceMatrix!AH49+'Map and Results'!$G$54-'Map and Results'!$G67)*(TowerDistanceMatrix!AH49-'Map and Results'!$G$54+'Map and Results'!$G67)*(TowerDistanceMatrix!AH49+'Map and Results'!$G$54+'Map and Results'!$G67))))</f>
        <v>0</v>
      </c>
      <c r="AI50" s="26">
        <f ca="1">IF(TowerDistanceMatrix!AI49&lt;=ABS('Map and Results'!$G$55-'Map and Results'!$G67),MIN('Map and Results'!$H$55,'Map and Results'!$H67),IF(TowerDistanceMatrix!AI49&gt;=('Map and Results'!$G67+'Map and Results'!$G$55),0,'Map and Results'!$G$55^2*ACOS((TowerDistanceMatrix!AI49^2+'Map and Results'!$G$55^2-'Map and Results'!$G67^2)/(2*TowerDistanceMatrix!AI49*'Map and Results'!$G$55))+'Map and Results'!$G67^2*ACOS((TowerDistanceMatrix!AI49^2-'Map and Results'!$G$55^2+'Map and Results'!$G67^2)/(2*TowerDistanceMatrix!AI49*'Map and Results'!$G67))-0.5*SQRT((-TowerDistanceMatrix!AI49+'Map and Results'!$G$55+'Map and Results'!$G67)*(TowerDistanceMatrix!AI49+'Map and Results'!$G$55-'Map and Results'!$G67)*(TowerDistanceMatrix!AI49-'Map and Results'!$G$55+'Map and Results'!$G67)*(TowerDistanceMatrix!AI49+'Map and Results'!$G$55+'Map and Results'!$G67))))</f>
        <v>0</v>
      </c>
      <c r="AJ50" s="26">
        <f ca="1">IF(TowerDistanceMatrix!AJ49&lt;=ABS('Map and Results'!$G$56-'Map and Results'!$G67),MIN('Map and Results'!$H$56,'Map and Results'!$H67),IF(TowerDistanceMatrix!AJ49&gt;=('Map and Results'!$G67+'Map and Results'!$G$56),0,'Map and Results'!$G$56^2*ACOS((TowerDistanceMatrix!AJ49^2+'Map and Results'!$G$56^2-'Map and Results'!$G67^2)/(2*TowerDistanceMatrix!AJ49*'Map and Results'!$G$56))+'Map and Results'!$G67^2*ACOS((TowerDistanceMatrix!AJ49^2-'Map and Results'!$G$56^2+'Map and Results'!$G67^2)/(2*TowerDistanceMatrix!AJ49*'Map and Results'!$G67))-0.5*SQRT((-TowerDistanceMatrix!AJ49+'Map and Results'!$G$56+'Map and Results'!$G67)*(TowerDistanceMatrix!AJ49+'Map and Results'!$G$56-'Map and Results'!$G67)*(TowerDistanceMatrix!AJ49-'Map and Results'!$G$56+'Map and Results'!$G67)*(TowerDistanceMatrix!AJ49+'Map and Results'!$G$56+'Map and Results'!$G67))))</f>
        <v>0</v>
      </c>
      <c r="AK50" s="26">
        <f ca="1">IF(TowerDistanceMatrix!AK49&lt;=ABS('Map and Results'!$G$57-'Map and Results'!$G67),MIN('Map and Results'!$H$57,'Map and Results'!$H67),IF(TowerDistanceMatrix!AK49&gt;=('Map and Results'!$G67+'Map and Results'!$G$57),0,'Map and Results'!$G$57^2*ACOS((TowerDistanceMatrix!AK49^2+'Map and Results'!$G$57^2-'Map and Results'!$G67^2)/(2*TowerDistanceMatrix!AK49*'Map and Results'!$G$57))+'Map and Results'!$G67^2*ACOS((TowerDistanceMatrix!AK49^2-'Map and Results'!$G$57^2+'Map and Results'!$G67^2)/(2*TowerDistanceMatrix!AK49*'Map and Results'!$G67))-0.5*SQRT((-TowerDistanceMatrix!AK49+'Map and Results'!$G$57+'Map and Results'!$G67)*(TowerDistanceMatrix!AK49+'Map and Results'!$G$57-'Map and Results'!$G67)*(TowerDistanceMatrix!AK49-'Map and Results'!$G$57+'Map and Results'!$G67)*(TowerDistanceMatrix!AK49+'Map and Results'!$G$57+'Map and Results'!$G67))))</f>
        <v>0</v>
      </c>
      <c r="AL50" s="26">
        <f ca="1">IF(TowerDistanceMatrix!AL49&lt;=ABS('Map and Results'!$G$58-'Map and Results'!$G67),MIN('Map and Results'!$H$58,'Map and Results'!$H67),IF(TowerDistanceMatrix!AL49&gt;=('Map and Results'!$G67+'Map and Results'!$G$58),0,'Map and Results'!$G$58^2*ACOS((TowerDistanceMatrix!AL49^2+'Map and Results'!$G$58^2-'Map and Results'!$G67^2)/(2*TowerDistanceMatrix!AL49*'Map and Results'!$G$58))+'Map and Results'!$G67^2*ACOS((TowerDistanceMatrix!AL49^2-'Map and Results'!$G$58^2+'Map and Results'!$G67^2)/(2*TowerDistanceMatrix!AL49*'Map and Results'!$G67))-0.5*SQRT((-TowerDistanceMatrix!AL49+'Map and Results'!$G$58+'Map and Results'!$G67)*(TowerDistanceMatrix!AL49+'Map and Results'!$G$58-'Map and Results'!$G67)*(TowerDistanceMatrix!AL49-'Map and Results'!$G$58+'Map and Results'!$G67)*(TowerDistanceMatrix!AL49+'Map and Results'!$G$58+'Map and Results'!$G67))))</f>
        <v>0</v>
      </c>
      <c r="AM50" s="26">
        <f ca="1">IF(TowerDistanceMatrix!AM49&lt;=ABS('Map and Results'!$G$59-'Map and Results'!$G67),MIN('Map and Results'!$H$59,'Map and Results'!$H67),IF(TowerDistanceMatrix!AM49&gt;=('Map and Results'!$G67+'Map and Results'!$G$59),0,'Map and Results'!$G$59^2*ACOS((TowerDistanceMatrix!AM49^2+'Map and Results'!$G$59^2-'Map and Results'!$G67^2)/(2*TowerDistanceMatrix!AM49*'Map and Results'!$G$59))+'Map and Results'!$G67^2*ACOS((TowerDistanceMatrix!AM49^2-'Map and Results'!$G$59^2+'Map and Results'!$G67^2)/(2*TowerDistanceMatrix!AM49*'Map and Results'!$G67))-0.5*SQRT((-TowerDistanceMatrix!AM49+'Map and Results'!$G$59+'Map and Results'!$G67)*(TowerDistanceMatrix!AM49+'Map and Results'!$G$59-'Map and Results'!$G67)*(TowerDistanceMatrix!AM49-'Map and Results'!$G$59+'Map and Results'!$G67)*(TowerDistanceMatrix!AM49+'Map and Results'!$G$59+'Map and Results'!$G67))))</f>
        <v>0</v>
      </c>
      <c r="AN50" s="26">
        <f ca="1">IF(TowerDistanceMatrix!AN49&lt;=ABS('Map and Results'!$G$60-'Map and Results'!$G67),MIN('Map and Results'!$H$60,'Map and Results'!$H67),IF(TowerDistanceMatrix!AN49&gt;=('Map and Results'!$G67+'Map and Results'!$G$60),0,'Map and Results'!$G$60^2*ACOS((TowerDistanceMatrix!AN49^2+'Map and Results'!$G$60^2-'Map and Results'!$G67^2)/(2*TowerDistanceMatrix!AN49*'Map and Results'!$G$60))+'Map and Results'!$G67^2*ACOS((TowerDistanceMatrix!AN49^2-'Map and Results'!$G$60^2+'Map and Results'!$G67^2)/(2*TowerDistanceMatrix!AN49*'Map and Results'!$G67))-0.5*SQRT((-TowerDistanceMatrix!AN49+'Map and Results'!$G$60+'Map and Results'!$G67)*(TowerDistanceMatrix!AN49+'Map and Results'!$G$60-'Map and Results'!$G67)*(TowerDistanceMatrix!AN49-'Map and Results'!$G$60+'Map and Results'!$G67)*(TowerDistanceMatrix!AN49+'Map and Results'!$G$60+'Map and Results'!$G67))))</f>
        <v>0</v>
      </c>
      <c r="AO50" s="26">
        <f ca="1">IF(TowerDistanceMatrix!AO49&lt;=ABS('Map and Results'!$G$61-'Map and Results'!$G67),MIN('Map and Results'!$H$61,'Map and Results'!$H67),IF(TowerDistanceMatrix!AO49&gt;=('Map and Results'!$G67+'Map and Results'!$G$61),0,'Map and Results'!$G$61^2*ACOS((TowerDistanceMatrix!AO49^2+'Map and Results'!$G$61^2-'Map and Results'!$G67^2)/(2*TowerDistanceMatrix!AO49*'Map and Results'!$G$61))+'Map and Results'!$G67^2*ACOS((TowerDistanceMatrix!AO49^2-'Map and Results'!$G$61^2+'Map and Results'!$G67^2)/(2*TowerDistanceMatrix!AO49*'Map and Results'!$G67))-0.5*SQRT((-TowerDistanceMatrix!AO49+'Map and Results'!$G$61+'Map and Results'!$G67)*(TowerDistanceMatrix!AO49+'Map and Results'!$G$61-'Map and Results'!$G67)*(TowerDistanceMatrix!AO49-'Map and Results'!$G$61+'Map and Results'!$G67)*(TowerDistanceMatrix!AO49+'Map and Results'!$G$61+'Map and Results'!$G67))))</f>
        <v>0</v>
      </c>
      <c r="AP50" s="26">
        <f ca="1">IF(TowerDistanceMatrix!AP49&lt;=ABS('Map and Results'!$G$62-'Map and Results'!$G67),MIN('Map and Results'!$H$62,'Map and Results'!$H67),IF(TowerDistanceMatrix!AP49&gt;=('Map and Results'!$G67+'Map and Results'!$G$62),0,'Map and Results'!$G$62^2*ACOS((TowerDistanceMatrix!AP49^2+'Map and Results'!$G$62^2-'Map and Results'!$G67^2)/(2*TowerDistanceMatrix!AP49*'Map and Results'!$G$62))+'Map and Results'!$G67^2*ACOS((TowerDistanceMatrix!AP49^2-'Map and Results'!$G$62^2+'Map and Results'!$G67^2)/(2*TowerDistanceMatrix!AP49*'Map and Results'!$G67))-0.5*SQRT((-TowerDistanceMatrix!AP49+'Map and Results'!$G$62+'Map and Results'!$G67)*(TowerDistanceMatrix!AP49+'Map and Results'!$G$62-'Map and Results'!$G67)*(TowerDistanceMatrix!AP49-'Map and Results'!$G$62+'Map and Results'!$G67)*(TowerDistanceMatrix!AP49+'Map and Results'!$G$62+'Map and Results'!$G67))))</f>
        <v>0</v>
      </c>
      <c r="AQ50" s="26">
        <f ca="1">IF(TowerDistanceMatrix!AQ49&lt;=ABS('Map and Results'!$G$63-'Map and Results'!$G67),MIN('Map and Results'!$H$63,'Map and Results'!$H67),IF(TowerDistanceMatrix!AQ49&gt;=('Map and Results'!$G67+'Map and Results'!$G$63),0,'Map and Results'!$G$63^2*ACOS((TowerDistanceMatrix!AQ49^2+'Map and Results'!$G$63^2-'Map and Results'!$G67^2)/(2*TowerDistanceMatrix!AQ49*'Map and Results'!$G$63))+'Map and Results'!$G67^2*ACOS((TowerDistanceMatrix!AQ49^2-'Map and Results'!$G$63^2+'Map and Results'!$G67^2)/(2*TowerDistanceMatrix!AQ49*'Map and Results'!$G67))-0.5*SQRT((-TowerDistanceMatrix!AQ49+'Map and Results'!$G$63+'Map and Results'!$G67)*(TowerDistanceMatrix!AQ49+'Map and Results'!$G$63-'Map and Results'!$G67)*(TowerDistanceMatrix!AQ49-'Map and Results'!$G$63+'Map and Results'!$G67)*(TowerDistanceMatrix!AQ49+'Map and Results'!$G$63+'Map and Results'!$G67))))</f>
        <v>0</v>
      </c>
      <c r="AR50" s="26">
        <f ca="1">IF(TowerDistanceMatrix!AR49&lt;=ABS('Map and Results'!$G$64-'Map and Results'!$G67),MIN('Map and Results'!$H$64,'Map and Results'!$H67),IF(TowerDistanceMatrix!AR49&gt;=('Map and Results'!$G67+'Map and Results'!$G$64),0,'Map and Results'!$G$64^2*ACOS((TowerDistanceMatrix!AR49^2+'Map and Results'!$G$64^2-'Map and Results'!$G67^2)/(2*TowerDistanceMatrix!AR49*'Map and Results'!$G$64))+'Map and Results'!$G67^2*ACOS((TowerDistanceMatrix!AR49^2-'Map and Results'!$G$64^2+'Map and Results'!$G67^2)/(2*TowerDistanceMatrix!AR49*'Map and Results'!$G67))-0.5*SQRT((-TowerDistanceMatrix!AR49+'Map and Results'!$G$64+'Map and Results'!$G67)*(TowerDistanceMatrix!AR49+'Map and Results'!$G$64-'Map and Results'!$G67)*(TowerDistanceMatrix!AR49-'Map and Results'!$G$64+'Map and Results'!$G67)*(TowerDistanceMatrix!AR49+'Map and Results'!$G$64+'Map and Results'!$G67))))</f>
        <v>0</v>
      </c>
      <c r="AS50" s="26">
        <f ca="1">IF(TowerDistanceMatrix!AS49&lt;=ABS('Map and Results'!$G$65-'Map and Results'!$G67),MIN('Map and Results'!$H$65,'Map and Results'!$H67),IF(TowerDistanceMatrix!AS49&gt;=('Map and Results'!$G67+'Map and Results'!$G$65),0,'Map and Results'!$G$65^2*ACOS((TowerDistanceMatrix!AS49^2+'Map and Results'!$G$65^2-'Map and Results'!$G67^2)/(2*TowerDistanceMatrix!AS49*'Map and Results'!$G$65))+'Map and Results'!$G67^2*ACOS((TowerDistanceMatrix!AS49^2-'Map and Results'!$G$65^2+'Map and Results'!$G67^2)/(2*TowerDistanceMatrix!AS49*'Map and Results'!$G67))-0.5*SQRT((-TowerDistanceMatrix!AS49+'Map and Results'!$G$65+'Map and Results'!$G67)*(TowerDistanceMatrix!AS49+'Map and Results'!$G$65-'Map and Results'!$G67)*(TowerDistanceMatrix!AS49-'Map and Results'!$G$65+'Map and Results'!$G67)*(TowerDistanceMatrix!AS49+'Map and Results'!$G$65+'Map and Results'!$G67))))</f>
        <v>0</v>
      </c>
      <c r="AT50" s="26">
        <f ca="1">IF(TowerDistanceMatrix!AT49&lt;=ABS('Map and Results'!$G$66-'Map and Results'!$G67),MIN('Map and Results'!$H$66,'Map and Results'!$H67),IF(TowerDistanceMatrix!AT49&gt;=('Map and Results'!$G67+'Map and Results'!$G$66),0,'Map and Results'!$G$66^2*ACOS((TowerDistanceMatrix!AT49^2+'Map and Results'!$G$66^2-'Map and Results'!$G67^2)/(2*TowerDistanceMatrix!AT49*'Map and Results'!$G$66))+'Map and Results'!$G67^2*ACOS((TowerDistanceMatrix!AT49^2-'Map and Results'!$G$66^2+'Map and Results'!$G67^2)/(2*TowerDistanceMatrix!AT49*'Map and Results'!$G67))-0.5*SQRT((-TowerDistanceMatrix!AT49+'Map and Results'!$G$66+'Map and Results'!$G67)*(TowerDistanceMatrix!AT49+'Map and Results'!$G$66-'Map and Results'!$G67)*(TowerDistanceMatrix!AT49-'Map and Results'!$G$66+'Map and Results'!$G67)*(TowerDistanceMatrix!AT49+'Map and Results'!$G$66+'Map and Results'!$G67))))</f>
        <v>0</v>
      </c>
      <c r="AU50" s="26">
        <f ca="1">IF(TowerDistanceMatrix!AU49&lt;=ABS('Map and Results'!$G$67-'Map and Results'!$G67),MIN('Map and Results'!$H$67,'Map and Results'!$H67),IF(TowerDistanceMatrix!AU49&gt;=('Map and Results'!$G67+'Map and Results'!$G$67),0,'Map and Results'!$G$67^2*ACOS((TowerDistanceMatrix!AU49^2+'Map and Results'!$G$67^2-'Map and Results'!$G67^2)/(2*TowerDistanceMatrix!AU49*'Map and Results'!$G$67))+'Map and Results'!$G67^2*ACOS((TowerDistanceMatrix!AU49^2-'Map and Results'!$G$67^2+'Map and Results'!$G67^2)/(2*TowerDistanceMatrix!AU49*'Map and Results'!$G67))-0.5*SQRT((-TowerDistanceMatrix!AU49+'Map and Results'!$G$67+'Map and Results'!$G67)*(TowerDistanceMatrix!AU49+'Map and Results'!$G$67-'Map and Results'!$G67)*(TowerDistanceMatrix!AU49-'Map and Results'!$G$67+'Map and Results'!$G67)*(TowerDistanceMatrix!AU49+'Map and Results'!$G$67+'Map and Results'!$G67))))</f>
        <v>0</v>
      </c>
      <c r="AV50" s="26">
        <f ca="1">IF(TowerDistanceMatrix!AV49&lt;=ABS('Map and Results'!$G$68-'Map and Results'!$G67),MIN('Map and Results'!$H$68,'Map and Results'!$H67),IF(TowerDistanceMatrix!AV49&gt;=('Map and Results'!$G67+'Map and Results'!$G$68),0,'Map and Results'!$G$68^2*ACOS((TowerDistanceMatrix!AV49^2+'Map and Results'!$G$68^2-'Map and Results'!$G67^2)/(2*TowerDistanceMatrix!AV49*'Map and Results'!$G$68))+'Map and Results'!$G67^2*ACOS((TowerDistanceMatrix!AV49^2-'Map and Results'!$G$68^2+'Map and Results'!$G67^2)/(2*TowerDistanceMatrix!AV49*'Map and Results'!$G67))-0.5*SQRT((-TowerDistanceMatrix!AV49+'Map and Results'!$G$68+'Map and Results'!$G67)*(TowerDistanceMatrix!AV49+'Map and Results'!$G$68-'Map and Results'!$G67)*(TowerDistanceMatrix!AV49-'Map and Results'!$G$68+'Map and Results'!$G67)*(TowerDistanceMatrix!AV49+'Map and Results'!$G$68+'Map and Results'!$G67))))</f>
        <v>0</v>
      </c>
      <c r="AW50" s="26">
        <f ca="1">IF(TowerDistanceMatrix!AW49&lt;=ABS('Map and Results'!$G$69-'Map and Results'!$G67),MIN('Map and Results'!$H$69,'Map and Results'!$H67),IF(TowerDistanceMatrix!AW49&gt;=('Map and Results'!$G67+'Map and Results'!$G$69),0,'Map and Results'!$G$69^2*ACOS((TowerDistanceMatrix!AW49^2+'Map and Results'!$G$69^2-'Map and Results'!$G67^2)/(2*TowerDistanceMatrix!AW49*'Map and Results'!$G$69))+'Map and Results'!$G67^2*ACOS((TowerDistanceMatrix!AW49^2-'Map and Results'!$G$69^2+'Map and Results'!$G67^2)/(2*TowerDistanceMatrix!AW49*'Map and Results'!$G67))-0.5*SQRT((-TowerDistanceMatrix!AW49+'Map and Results'!$G$69+'Map and Results'!$G67)*(TowerDistanceMatrix!AW49+'Map and Results'!$G$69-'Map and Results'!$G67)*(TowerDistanceMatrix!AW49-'Map and Results'!$G$69+'Map and Results'!$G67)*(TowerDistanceMatrix!AW49+'Map and Results'!$G$69+'Map and Results'!$G67))))</f>
        <v>0</v>
      </c>
      <c r="AX50" s="26">
        <f ca="1">IF(TowerDistanceMatrix!AX49&lt;=ABS('Map and Results'!$G$70-'Map and Results'!$G67),MIN('Map and Results'!$H$70,'Map and Results'!$H67),IF(TowerDistanceMatrix!AX49&gt;=('Map and Results'!$G67+'Map and Results'!$G$70),0,'Map and Results'!$G$70^2*ACOS((TowerDistanceMatrix!AX49^2+'Map and Results'!$G$70^2-'Map and Results'!$G67^2)/(2*TowerDistanceMatrix!AX49*'Map and Results'!$G$70))+'Map and Results'!$G67^2*ACOS((TowerDistanceMatrix!AX49^2-'Map and Results'!$G$70^2+'Map and Results'!$G67^2)/(2*TowerDistanceMatrix!AX49*'Map and Results'!$G67))-0.5*SQRT((-TowerDistanceMatrix!AX49+'Map and Results'!$G$70+'Map and Results'!$G67)*(TowerDistanceMatrix!AX49+'Map and Results'!$G$70-'Map and Results'!$G67)*(TowerDistanceMatrix!AX49-'Map and Results'!$G$70+'Map and Results'!$G67)*(TowerDistanceMatrix!AX49+'Map and Results'!$G$70+'Map and Results'!$G67))))</f>
        <v>0</v>
      </c>
      <c r="AY50" s="26">
        <f ca="1">IF(TowerDistanceMatrix!AY49&lt;=ABS('Map and Results'!$G$71-'Map and Results'!$G67),MIN('Map and Results'!$H$71,'Map and Results'!$H67),IF(TowerDistanceMatrix!AY49&gt;=('Map and Results'!$G67+'Map and Results'!$G$71),0,'Map and Results'!$G$71^2*ACOS((TowerDistanceMatrix!AY49^2+'Map and Results'!$G$71^2-'Map and Results'!$G67^2)/(2*TowerDistanceMatrix!AY49*'Map and Results'!$G$71))+'Map and Results'!$G67^2*ACOS((TowerDistanceMatrix!AY49^2-'Map and Results'!$G$71^2+'Map and Results'!$G67^2)/(2*TowerDistanceMatrix!AY49*'Map and Results'!$G67))-0.5*SQRT((-TowerDistanceMatrix!AY49+'Map and Results'!$G$71+'Map and Results'!$G67)*(TowerDistanceMatrix!AY49+'Map and Results'!$G$71-'Map and Results'!$G67)*(TowerDistanceMatrix!AY49-'Map and Results'!$G$71+'Map and Results'!$G67)*(TowerDistanceMatrix!AY49+'Map and Results'!$G$71+'Map and Results'!$G67))))</f>
        <v>0</v>
      </c>
      <c r="AZ50" s="26">
        <f ca="1">IF(TowerDistanceMatrix!AZ49&lt;=ABS('Map and Results'!$G$72-'Map and Results'!$G67),MIN('Map and Results'!$H$72,'Map and Results'!$H67),IF(TowerDistanceMatrix!AZ49&gt;=('Map and Results'!$G67+'Map and Results'!$G$72),0,'Map and Results'!$G$72^2*ACOS((TowerDistanceMatrix!AZ49^2+'Map and Results'!$G$72^2-'Map and Results'!$G67^2)/(2*TowerDistanceMatrix!AZ49*'Map and Results'!$G$72))+'Map and Results'!$G67^2*ACOS((TowerDistanceMatrix!AZ49^2-'Map and Results'!$G$72^2+'Map and Results'!$G67^2)/(2*TowerDistanceMatrix!AZ49*'Map and Results'!$G67))-0.5*SQRT((-TowerDistanceMatrix!AZ49+'Map and Results'!$G$72+'Map and Results'!$G67)*(TowerDistanceMatrix!AZ49+'Map and Results'!$G$72-'Map and Results'!$G67)*(TowerDistanceMatrix!AZ49-'Map and Results'!$G$72+'Map and Results'!$G67)*(TowerDistanceMatrix!AZ49+'Map and Results'!$G$72+'Map and Results'!$G67))))</f>
        <v>0</v>
      </c>
      <c r="BA50" s="26"/>
      <c r="BB50" s="26"/>
      <c r="BC50">
        <f ca="1">IF('Map and Results'!B67=0,0,SUM(C50:AZ50))-BE50</f>
        <v>0</v>
      </c>
      <c r="BD50">
        <v>45</v>
      </c>
      <c r="BE50">
        <f t="shared" ca="1" si="3"/>
        <v>0</v>
      </c>
      <c r="BG50">
        <f t="shared" ca="1" si="1"/>
        <v>0</v>
      </c>
      <c r="BH50">
        <f t="shared" ca="1" si="2"/>
        <v>0</v>
      </c>
      <c r="BJ50">
        <f ca="1">IF('Map and Results'!B67=0,0,IF((SUM(C50:AZ50)-BE50)&gt;BH50,$BJ$3,0))</f>
        <v>0</v>
      </c>
    </row>
    <row r="51" spans="2:62" ht="15">
      <c r="B51" s="7">
        <v>46</v>
      </c>
      <c r="C51" s="4">
        <f ca="1">IF(TowerDistanceMatrix!C50&lt;=ABS('Map and Results'!$G$23-'Map and Results'!G68),MIN('Map and Results'!H68,'Map and Results'!H66),IF(TowerDistanceMatrix!C50&gt;=('Map and Results'!$G$23+'Map and Results'!G68),0,'Map and Results'!$G$23^2*ACOS((TowerDistanceMatrix!C50^2+'Map and Results'!$G$23^2-'Map and Results'!G68^2)/(2*TowerDistanceMatrix!C50*'Map and Results'!$G$23))+'Map and Results'!G68^2*ACOS((TowerDistanceMatrix!C50^2-'Map and Results'!$G$23^2+'Map and Results'!G68^2)/(2*TowerDistanceMatrix!C50*'Map and Results'!G68))-0.5*SQRT((-TowerDistanceMatrix!C50+'Map and Results'!$G$23+'Map and Results'!G68)*(TowerDistanceMatrix!C50+'Map and Results'!$G$23-'Map and Results'!G68)*(TowerDistanceMatrix!C50-'Map and Results'!$G$23+'Map and Results'!G68)*(TowerDistanceMatrix!C50+'Map and Results'!$G$23+'Map and Results'!G68))))</f>
        <v>0</v>
      </c>
      <c r="D51">
        <f ca="1">IF(TowerDistanceMatrix!D50&lt;=ABS('Map and Results'!$G$24-'Map and Results'!G68),MIN('Map and Results'!$H$24,'Map and Results'!H68),IF(TowerDistanceMatrix!D50&gt;=('Map and Results'!G68+'Map and Results'!$G$24),0,'Map and Results'!$G$24^2*ACOS((TowerDistanceMatrix!D50^2+'Map and Results'!$G$24^2-'Map and Results'!G68^2)/(2*TowerDistanceMatrix!D50*'Map and Results'!$G$24))+'Map and Results'!G68^2*ACOS((TowerDistanceMatrix!D50^2-'Map and Results'!$G$24^2+'Map and Results'!G68^2)/(2*TowerDistanceMatrix!D50*'Map and Results'!G68))-0.5*SQRT((-TowerDistanceMatrix!D50+'Map and Results'!$G$24+'Map and Results'!G68)*(TowerDistanceMatrix!D50+'Map and Results'!$G$24-'Map and Results'!G68)*(TowerDistanceMatrix!D50-'Map and Results'!$G$24+'Map and Results'!G68)*(TowerDistanceMatrix!D50+'Map and Results'!$G$24+'Map and Results'!G68))))</f>
        <v>0</v>
      </c>
      <c r="E51">
        <f ca="1">IF(TowerDistanceMatrix!E50&lt;=ABS('Map and Results'!$G$25-'Map and Results'!G68),MIN('Map and Results'!$H$25,'Map and Results'!H68),IF(TowerDistanceMatrix!E50&gt;=('Map and Results'!G68+'Map and Results'!$G$25),0,'Map and Results'!$G$25^2*ACOS((TowerDistanceMatrix!E50^2+'Map and Results'!$G$25^2-'Map and Results'!G68^2)/(2*TowerDistanceMatrix!E50*'Map and Results'!$G$25))+'Map and Results'!G68^2*ACOS((TowerDistanceMatrix!E50^2-'Map and Results'!$G$25^2+'Map and Results'!G68^2)/(2*TowerDistanceMatrix!E50*'Map and Results'!G68))-0.5*SQRT((-TowerDistanceMatrix!E50+'Map and Results'!$G$25+'Map and Results'!G68)*(TowerDistanceMatrix!E50+'Map and Results'!$G$25-'Map and Results'!G68)*(TowerDistanceMatrix!E50-'Map and Results'!$G$25+'Map and Results'!G68)*(TowerDistanceMatrix!E50+'Map and Results'!$G$25+'Map and Results'!G68))))</f>
        <v>0</v>
      </c>
      <c r="F51">
        <f ca="1">IF(TowerDistanceMatrix!F50&lt;=ABS('Map and Results'!$G$26-'Map and Results'!$G68),MIN('Map and Results'!$H$26,'Map and Results'!$H68),IF(TowerDistanceMatrix!F50&gt;=('Map and Results'!$G68+'Map and Results'!$G$26),0,'Map and Results'!$G$26^2*ACOS((TowerDistanceMatrix!F50^2+'Map and Results'!$G$26^2-'Map and Results'!$G68^2)/(2*TowerDistanceMatrix!F50*'Map and Results'!$G$26))+'Map and Results'!$G68^2*ACOS((TowerDistanceMatrix!F50^2-'Map and Results'!$G$26^2+'Map and Results'!$G68^2)/(2*TowerDistanceMatrix!F50*'Map and Results'!$G68))-0.5*SQRT((-TowerDistanceMatrix!F50+'Map and Results'!$G$26+'Map and Results'!$G68)*(TowerDistanceMatrix!F50+'Map and Results'!$G$26-'Map and Results'!$G68)*(TowerDistanceMatrix!F50-'Map and Results'!$G$26+'Map and Results'!$G68)*(TowerDistanceMatrix!F50+'Map and Results'!$G$26+'Map and Results'!$G68))))</f>
        <v>0</v>
      </c>
      <c r="G51" s="26">
        <f ca="1">IF(TowerDistanceMatrix!G50&lt;=ABS('Map and Results'!$G$27-'Map and Results'!$G68),MIN('Map and Results'!$H$27,'Map and Results'!$H68),IF(TowerDistanceMatrix!G50&gt;=('Map and Results'!$G68+'Map and Results'!$G$27),0,'Map and Results'!$G$27^2*ACOS((TowerDistanceMatrix!G50^2+'Map and Results'!$G$27^2-'Map and Results'!$G68^2)/(2*TowerDistanceMatrix!G50*'Map and Results'!$G$27))+'Map and Results'!$G68^2*ACOS((TowerDistanceMatrix!G50^2-'Map and Results'!$G$27^2+'Map and Results'!$G68^2)/(2*TowerDistanceMatrix!G50*'Map and Results'!$G68))-0.5*SQRT((-TowerDistanceMatrix!G50+'Map and Results'!$G$27+'Map and Results'!$G68)*(TowerDistanceMatrix!G50+'Map and Results'!$G$27-'Map and Results'!$G68)*(TowerDistanceMatrix!G50-'Map and Results'!$G$27+'Map and Results'!$G68)*(TowerDistanceMatrix!G50+'Map and Results'!$G$27+'Map and Results'!$G68))))</f>
        <v>0</v>
      </c>
      <c r="H51" s="26">
        <f ca="1">IF(TowerDistanceMatrix!H50&lt;=ABS('Map and Results'!$G$28-'Map and Results'!$G68),MIN('Map and Results'!$H$28,'Map and Results'!$H68),IF(TowerDistanceMatrix!H50&gt;=('Map and Results'!$G68+'Map and Results'!$G$28),0,'Map and Results'!$G$28^2*ACOS((TowerDistanceMatrix!H50^2+'Map and Results'!$G$28^2-'Map and Results'!$G68^2)/(2*TowerDistanceMatrix!H50*'Map and Results'!$G$28))+'Map and Results'!$G68^2*ACOS((TowerDistanceMatrix!H50^2-'Map and Results'!$G$28^2+'Map and Results'!$G68^2)/(2*TowerDistanceMatrix!H50*'Map and Results'!$G68))-0.5*SQRT((-TowerDistanceMatrix!H50+'Map and Results'!$G$28+'Map and Results'!$G68)*(TowerDistanceMatrix!H50+'Map and Results'!$G$28-'Map and Results'!$G68)*(TowerDistanceMatrix!H50-'Map and Results'!$G$28+'Map and Results'!$G68)*(TowerDistanceMatrix!H50+'Map and Results'!$G$28+'Map and Results'!$G68))))</f>
        <v>0</v>
      </c>
      <c r="I51">
        <f ca="1">IF(TowerDistanceMatrix!I50&lt;=ABS('Map and Results'!$G$29-'Map and Results'!$G68),MIN('Map and Results'!$H$29,'Map and Results'!$H68),IF(TowerDistanceMatrix!I50&gt;=('Map and Results'!$G68+'Map and Results'!$G$29),0,'Map and Results'!$G$29^2*ACOS((TowerDistanceMatrix!I50^2+'Map and Results'!$G$29^2-'Map and Results'!$G68^2)/(2*TowerDistanceMatrix!I50*'Map and Results'!$G$29))+'Map and Results'!$G68^2*ACOS((TowerDistanceMatrix!I50^2-'Map and Results'!$G$29^2+'Map and Results'!$G68^2)/(2*TowerDistanceMatrix!I50*'Map and Results'!$G68))-0.5*SQRT((-TowerDistanceMatrix!I50+'Map and Results'!$G$29+'Map and Results'!$G68)*(TowerDistanceMatrix!I50+'Map and Results'!$G$29-'Map and Results'!$G68)*(TowerDistanceMatrix!I50-'Map and Results'!$G$29+'Map and Results'!$G68)*(TowerDistanceMatrix!I50+'Map and Results'!$G$29+'Map and Results'!$G68))))</f>
        <v>0</v>
      </c>
      <c r="J51">
        <f ca="1">IF(TowerDistanceMatrix!J50&lt;=ABS('Map and Results'!$G$30-'Map and Results'!$G68),MIN('Map and Results'!$H$30,'Map and Results'!$H68),IF(TowerDistanceMatrix!J50&gt;=('Map and Results'!$G68+'Map and Results'!$G$30),0,'Map and Results'!$G$30^2*ACOS((TowerDistanceMatrix!J50^2+'Map and Results'!$G$30^2-'Map and Results'!$G68^2)/(2*TowerDistanceMatrix!J50*'Map and Results'!$G$30))+'Map and Results'!$G68^2*ACOS((TowerDistanceMatrix!J50^2-'Map and Results'!$G$30^2+'Map and Results'!$G68^2)/(2*TowerDistanceMatrix!J50*'Map and Results'!$G68))-0.5*SQRT((-TowerDistanceMatrix!J50+'Map and Results'!$G$30+'Map and Results'!$G68)*(TowerDistanceMatrix!J50+'Map and Results'!$G$30-'Map and Results'!$G68)*(TowerDistanceMatrix!J50-'Map and Results'!$G$30+'Map and Results'!$G68)*(TowerDistanceMatrix!J50+'Map and Results'!$G$30+'Map and Results'!$G68))))</f>
        <v>203.80374036312782</v>
      </c>
      <c r="K51" s="26">
        <f ca="1">IF(TowerDistanceMatrix!K50&lt;=ABS('Map and Results'!$G$31-'Map and Results'!$G68),MIN('Map and Results'!$H$31,'Map and Results'!$H68),IF(TowerDistanceMatrix!K50&gt;=('Map and Results'!$G68+'Map and Results'!$G$31),0,'Map and Results'!$G$31^2*ACOS((TowerDistanceMatrix!K50^2+'Map and Results'!$G$31^2-'Map and Results'!$G68^2)/(2*TowerDistanceMatrix!K50*'Map and Results'!$G$31))+'Map and Results'!$G68^2*ACOS((TowerDistanceMatrix!K50^2-'Map and Results'!$G$31^2+'Map and Results'!$G68^2)/(2*TowerDistanceMatrix!K50*'Map and Results'!$G68))-0.5*SQRT((-TowerDistanceMatrix!K50+'Map and Results'!$G$31+'Map and Results'!$G68)*(TowerDistanceMatrix!K50+'Map and Results'!$G$31-'Map and Results'!$G68)*(TowerDistanceMatrix!K50-'Map and Results'!$G$31+'Map and Results'!$G68)*(TowerDistanceMatrix!K50+'Map and Results'!$G$31+'Map and Results'!$G68))))</f>
        <v>0</v>
      </c>
      <c r="L51" s="26">
        <f ca="1">IF(TowerDistanceMatrix!L50&lt;=ABS('Map and Results'!$G$32-'Map and Results'!$G68),MIN('Map and Results'!$H$32,'Map and Results'!$H68),IF(TowerDistanceMatrix!L50&gt;=('Map and Results'!$G68+'Map and Results'!$G$32),0,'Map and Results'!$G$32^2*ACOS((TowerDistanceMatrix!L50^2+'Map and Results'!$G$32^2-'Map and Results'!$G68^2)/(2*TowerDistanceMatrix!L50*'Map and Results'!$G$32))+'Map and Results'!$G68^2*ACOS((TowerDistanceMatrix!L50^2-'Map and Results'!$G$32^2+'Map and Results'!$G68^2)/(2*TowerDistanceMatrix!L50*'Map and Results'!$G68))-0.5*SQRT((-TowerDistanceMatrix!L50+'Map and Results'!$G$32+'Map and Results'!$G68)*(TowerDistanceMatrix!L50+'Map and Results'!$G$32-'Map and Results'!$G68)*(TowerDistanceMatrix!L50-'Map and Results'!$G$32+'Map and Results'!$G68)*(TowerDistanceMatrix!L50+'Map and Results'!$G$32+'Map and Results'!$G68))))</f>
        <v>0</v>
      </c>
      <c r="M51" s="26">
        <f ca="1">IF(TowerDistanceMatrix!M50&lt;=ABS('Map and Results'!$G$33-'Map and Results'!$G68),MIN('Map and Results'!$H$33,'Map and Results'!$H68),IF(TowerDistanceMatrix!M50&gt;=('Map and Results'!$G68+'Map and Results'!$G$33),0,'Map and Results'!$G$33^2*ACOS((TowerDistanceMatrix!M50^2+'Map and Results'!$G$33^2-'Map and Results'!$G68^2)/(2*TowerDistanceMatrix!M50*'Map and Results'!$G$33))+'Map and Results'!$G68^2*ACOS((TowerDistanceMatrix!M50^2-'Map and Results'!$G$33^2+'Map and Results'!$G68^2)/(2*TowerDistanceMatrix!M50*'Map and Results'!$G68))-0.5*SQRT((-TowerDistanceMatrix!M50+'Map and Results'!$G$33+'Map and Results'!$G68)*(TowerDistanceMatrix!M50+'Map and Results'!$G$33-'Map and Results'!$G68)*(TowerDistanceMatrix!M50-'Map and Results'!$G$33+'Map and Results'!$G68)*(TowerDistanceMatrix!M50+'Map and Results'!$G$33+'Map and Results'!$G68))))</f>
        <v>0</v>
      </c>
      <c r="N51" s="26">
        <f ca="1">IF(TowerDistanceMatrix!N50&lt;=ABS('Map and Results'!$G$34-'Map and Results'!$G68),MIN('Map and Results'!$H$34,'Map and Results'!$H68),IF(TowerDistanceMatrix!N50&gt;=('Map and Results'!$G68+'Map and Results'!$G$34),0,'Map and Results'!$G$34^2*ACOS((TowerDistanceMatrix!N50^2+'Map and Results'!$G$34^2-'Map and Results'!$G68^2)/(2*TowerDistanceMatrix!N50*'Map and Results'!$G$34))+'Map and Results'!$G68^2*ACOS((TowerDistanceMatrix!N50^2-'Map and Results'!$G$34^2+'Map and Results'!$G68^2)/(2*TowerDistanceMatrix!N50*'Map and Results'!$G68))-0.5*SQRT((-TowerDistanceMatrix!N50+'Map and Results'!$G$34+'Map and Results'!$G68)*(TowerDistanceMatrix!N50+'Map and Results'!$G$34-'Map and Results'!$G68)*(TowerDistanceMatrix!N50-'Map and Results'!$G$34+'Map and Results'!$G68)*(TowerDistanceMatrix!N50+'Map and Results'!$G$34+'Map and Results'!$G68))))</f>
        <v>0</v>
      </c>
      <c r="O51" s="26">
        <f ca="1">IF(TowerDistanceMatrix!O50&lt;=ABS('Map and Results'!$G$35-'Map and Results'!$G68),MIN('Map and Results'!$H$35,'Map and Results'!$H68),IF(TowerDistanceMatrix!O50&gt;=('Map and Results'!$G68+'Map and Results'!$G$35),0,'Map and Results'!$G$35^2*ACOS((TowerDistanceMatrix!O50^2+'Map and Results'!$G$35^2-'Map and Results'!$G68^2)/(2*TowerDistanceMatrix!O50*'Map and Results'!$G$35))+'Map and Results'!$G68^2*ACOS((TowerDistanceMatrix!O50^2-'Map and Results'!$G$35^2+'Map and Results'!$G68^2)/(2*TowerDistanceMatrix!O50*'Map and Results'!$G68))-0.5*SQRT((-TowerDistanceMatrix!O50+'Map and Results'!$G$35+'Map and Results'!$G68)*(TowerDistanceMatrix!O50+'Map and Results'!$G$35-'Map and Results'!$G68)*(TowerDistanceMatrix!O50-'Map and Results'!$G$35+'Map and Results'!$G68)*(TowerDistanceMatrix!O50+'Map and Results'!$G$35+'Map and Results'!$G68))))</f>
        <v>0</v>
      </c>
      <c r="P51" s="26">
        <f ca="1">IF(TowerDistanceMatrix!P50&lt;=ABS('Map and Results'!$G$36-'Map and Results'!$G68),MIN('Map and Results'!$H$36,'Map and Results'!$H68),IF(TowerDistanceMatrix!P50&gt;=('Map and Results'!$G68+'Map and Results'!$G$36),0,'Map and Results'!$G$36^2*ACOS((TowerDistanceMatrix!P50^2+'Map and Results'!$G$36^2-'Map and Results'!$G68^2)/(2*TowerDistanceMatrix!P50*'Map and Results'!$G$36))+'Map and Results'!$G68^2*ACOS((TowerDistanceMatrix!P50^2-'Map and Results'!$G$36^2+'Map and Results'!$G68^2)/(2*TowerDistanceMatrix!P50*'Map and Results'!$G68))-0.5*SQRT((-TowerDistanceMatrix!P50+'Map and Results'!$G$36+'Map and Results'!$G68)*(TowerDistanceMatrix!P50+'Map and Results'!$G$36-'Map and Results'!$G68)*(TowerDistanceMatrix!P50-'Map and Results'!$G$36+'Map and Results'!$G68)*(TowerDistanceMatrix!P50+'Map and Results'!$G$36+'Map and Results'!$G68))))</f>
        <v>0</v>
      </c>
      <c r="Q51" s="26">
        <f ca="1">IF(TowerDistanceMatrix!Q50&lt;=ABS('Map and Results'!$G$37-'Map and Results'!$G68),MIN('Map and Results'!$H$37,'Map and Results'!$H68),IF(TowerDistanceMatrix!Q50&gt;=('Map and Results'!$G68+'Map and Results'!$G$37),0,'Map and Results'!$G$37^2*ACOS((TowerDistanceMatrix!Q50^2+'Map and Results'!$G$37^2-'Map and Results'!$G68^2)/(2*TowerDistanceMatrix!Q50*'Map and Results'!$G$37))+'Map and Results'!$G68^2*ACOS((TowerDistanceMatrix!Q50^2-'Map and Results'!$G$37^2+'Map and Results'!$G68^2)/(2*TowerDistanceMatrix!Q50*'Map and Results'!$G68))-0.5*SQRT((-TowerDistanceMatrix!Q50+'Map and Results'!$G$37+'Map and Results'!$G68)*(TowerDistanceMatrix!Q50+'Map and Results'!$G$37-'Map and Results'!$G68)*(TowerDistanceMatrix!Q50-'Map and Results'!$G$37+'Map and Results'!$G68)*(TowerDistanceMatrix!Q50+'Map and Results'!$G$37+'Map and Results'!$G68))))</f>
        <v>0</v>
      </c>
      <c r="R51" s="26">
        <f ca="1">IF(TowerDistanceMatrix!R50&lt;=ABS('Map and Results'!$G$38-'Map and Results'!$G68),MIN('Map and Results'!$H$38,'Map and Results'!$H68),IF(TowerDistanceMatrix!R50&gt;=('Map and Results'!$G68+'Map and Results'!$G$38),0,'Map and Results'!$G$38^2*ACOS((TowerDistanceMatrix!R50^2+'Map and Results'!$G$38^2-'Map and Results'!$G68^2)/(2*TowerDistanceMatrix!R50*'Map and Results'!$G$38))+'Map and Results'!$G68^2*ACOS((TowerDistanceMatrix!R50^2-'Map and Results'!$G$38^2+'Map and Results'!$G68^2)/(2*TowerDistanceMatrix!R50*'Map and Results'!$G68))-0.5*SQRT((-TowerDistanceMatrix!R50+'Map and Results'!$G$38+'Map and Results'!$G68)*(TowerDistanceMatrix!R50+'Map and Results'!$G$38-'Map and Results'!$G68)*(TowerDistanceMatrix!R50-'Map and Results'!$G$38+'Map and Results'!$G68)*(TowerDistanceMatrix!R50+'Map and Results'!$G$38+'Map and Results'!$G68))))</f>
        <v>0</v>
      </c>
      <c r="S51" s="26">
        <f ca="1">IF(TowerDistanceMatrix!S50&lt;=ABS('Map and Results'!$G$39-'Map and Results'!$G68),MIN('Map and Results'!$H$39,'Map and Results'!$H68),IF(TowerDistanceMatrix!S50&gt;=('Map and Results'!$G68+'Map and Results'!$G$39),0,'Map and Results'!$G$39^2*ACOS((TowerDistanceMatrix!S50^2+'Map and Results'!$G$39^2-'Map and Results'!$G68^2)/(2*TowerDistanceMatrix!S50*'Map and Results'!$G$39))+'Map and Results'!$G68^2*ACOS((TowerDistanceMatrix!S50^2-'Map and Results'!$G$39^2+'Map and Results'!$G68^2)/(2*TowerDistanceMatrix!S50*'Map and Results'!$G68))-0.5*SQRT((-TowerDistanceMatrix!S50+'Map and Results'!$G$39+'Map and Results'!$G68)*(TowerDistanceMatrix!S50+'Map and Results'!$G$39-'Map and Results'!$G68)*(TowerDistanceMatrix!S50-'Map and Results'!$G$39+'Map and Results'!$G68)*(TowerDistanceMatrix!S50+'Map and Results'!$G$39+'Map and Results'!$G68))))</f>
        <v>0</v>
      </c>
      <c r="T51" s="26">
        <f ca="1">IF(TowerDistanceMatrix!T50&lt;=ABS('Map and Results'!$G$40-'Map and Results'!$G68),MIN('Map and Results'!$H$40,'Map and Results'!$H68),IF(TowerDistanceMatrix!T50&gt;=('Map and Results'!$G68+'Map and Results'!$G$40),0,'Map and Results'!$G$40^2*ACOS((TowerDistanceMatrix!T50^2+'Map and Results'!$G$40^2-'Map and Results'!$G68^2)/(2*TowerDistanceMatrix!T50*'Map and Results'!$G$40))+'Map and Results'!$G68^2*ACOS((TowerDistanceMatrix!T50^2-'Map and Results'!$G$40^2+'Map and Results'!$G68^2)/(2*TowerDistanceMatrix!T50*'Map and Results'!$G68))-0.5*SQRT((-TowerDistanceMatrix!T50+'Map and Results'!$G$40+'Map and Results'!$G68)*(TowerDistanceMatrix!T50+'Map and Results'!$G$40-'Map and Results'!$G68)*(TowerDistanceMatrix!T50-'Map and Results'!$G$40+'Map and Results'!$G68)*(TowerDistanceMatrix!T50+'Map and Results'!$G$40+'Map and Results'!$G68))))</f>
        <v>0</v>
      </c>
      <c r="U51" s="26">
        <f ca="1">IF(TowerDistanceMatrix!U50&lt;=ABS('Map and Results'!$G$41-'Map and Results'!$G68),MIN('Map and Results'!$H$41,'Map and Results'!$H68),IF(TowerDistanceMatrix!U50&gt;=('Map and Results'!$G68+'Map and Results'!$G$41),0,'Map and Results'!$G$41^2*ACOS((TowerDistanceMatrix!U50^2+'Map and Results'!$G$41^2-'Map and Results'!$G68^2)/(2*TowerDistanceMatrix!U50*'Map and Results'!$G$41))+'Map and Results'!$G68^2*ACOS((TowerDistanceMatrix!U50^2-'Map and Results'!$G$41^2+'Map and Results'!$G68^2)/(2*TowerDistanceMatrix!U50*'Map and Results'!$G68))-0.5*SQRT((-TowerDistanceMatrix!U50+'Map and Results'!$G$41+'Map and Results'!$G68)*(TowerDistanceMatrix!U50+'Map and Results'!$G$41-'Map and Results'!$G68)*(TowerDistanceMatrix!U50-'Map and Results'!$G$41+'Map and Results'!$G68)*(TowerDistanceMatrix!U50+'Map and Results'!$G$41+'Map and Results'!$G68))))</f>
        <v>0</v>
      </c>
      <c r="V51" s="26">
        <f ca="1">IF(TowerDistanceMatrix!V50&lt;=ABS('Map and Results'!$G$42-'Map and Results'!$G68),MIN('Map and Results'!$H$42,'Map and Results'!$H68),IF(TowerDistanceMatrix!V50&gt;=('Map and Results'!$G68+'Map and Results'!$G$42),0,'Map and Results'!$G$42^2*ACOS((TowerDistanceMatrix!V50^2+'Map and Results'!$G$42^2-'Map and Results'!$G68^2)/(2*TowerDistanceMatrix!V50*'Map and Results'!$G$42))+'Map and Results'!$G68^2*ACOS((TowerDistanceMatrix!V50^2-'Map and Results'!$G$42^2+'Map and Results'!$G68^2)/(2*TowerDistanceMatrix!V50*'Map and Results'!$G68))-0.5*SQRT((-TowerDistanceMatrix!V50+'Map and Results'!$G$42+'Map and Results'!$G68)*(TowerDistanceMatrix!V50+'Map and Results'!$G$42-'Map and Results'!$G68)*(TowerDistanceMatrix!V50-'Map and Results'!$G$42+'Map and Results'!$G68)*(TowerDistanceMatrix!V50+'Map and Results'!$G$42+'Map and Results'!$G68))))</f>
        <v>0</v>
      </c>
      <c r="W51" s="26">
        <f ca="1">IF(TowerDistanceMatrix!W50&lt;=ABS('Map and Results'!$G$43-'Map and Results'!$G68),MIN('Map and Results'!$H$43,'Map and Results'!$H68),IF(TowerDistanceMatrix!W50&gt;=('Map and Results'!$G68+'Map and Results'!$G$43),0,'Map and Results'!$G$43^2*ACOS((TowerDistanceMatrix!W50^2+'Map and Results'!$G$43^2-'Map and Results'!$G68^2)/(2*TowerDistanceMatrix!W50*'Map and Results'!$G$43))+'Map and Results'!$G68^2*ACOS((TowerDistanceMatrix!W50^2-'Map and Results'!$G$43^2+'Map and Results'!$G68^2)/(2*TowerDistanceMatrix!W50*'Map and Results'!$G68))-0.5*SQRT((-TowerDistanceMatrix!W50+'Map and Results'!$G$43+'Map and Results'!$G68)*(TowerDistanceMatrix!W50+'Map and Results'!$G$43-'Map and Results'!$G68)*(TowerDistanceMatrix!W50-'Map and Results'!$G$43+'Map and Results'!$G68)*(TowerDistanceMatrix!W50+'Map and Results'!$G$43+'Map and Results'!$G68))))</f>
        <v>0</v>
      </c>
      <c r="X51" s="26">
        <f ca="1">IF(TowerDistanceMatrix!X50&lt;=ABS('Map and Results'!$G$44-'Map and Results'!$G68),MIN('Map and Results'!$H$44,'Map and Results'!$H68),IF(TowerDistanceMatrix!X50&gt;=('Map and Results'!$G68+'Map and Results'!$G$44),0,'Map and Results'!$G$44^2*ACOS((TowerDistanceMatrix!X50^2+'Map and Results'!$G$44^2-'Map and Results'!$G68^2)/(2*TowerDistanceMatrix!X50*'Map and Results'!$G$44))+'Map and Results'!$G68^2*ACOS((TowerDistanceMatrix!X50^2-'Map and Results'!$G$44^2+'Map and Results'!$G68^2)/(2*TowerDistanceMatrix!X50*'Map and Results'!$G68))-0.5*SQRT((-TowerDistanceMatrix!X50+'Map and Results'!$G$44+'Map and Results'!$G68)*(TowerDistanceMatrix!X50+'Map and Results'!$G$44-'Map and Results'!$G68)*(TowerDistanceMatrix!X50-'Map and Results'!$G$44+'Map and Results'!$G68)*(TowerDistanceMatrix!X50+'Map and Results'!$G$44+'Map and Results'!$G68))))</f>
        <v>0</v>
      </c>
      <c r="Y51" s="26">
        <f ca="1">IF(TowerDistanceMatrix!Y50&lt;=ABS('Map and Results'!$G$45-'Map and Results'!$G68),MIN('Map and Results'!$H$45,'Map and Results'!$H68),IF(TowerDistanceMatrix!Y50&gt;=('Map and Results'!$G68+'Map and Results'!$G$45),0,'Map and Results'!$G$45^2*ACOS((TowerDistanceMatrix!Y50^2+'Map and Results'!$G$45^2-'Map and Results'!$G68^2)/(2*TowerDistanceMatrix!Y50*'Map and Results'!$G$45))+'Map and Results'!$G68^2*ACOS((TowerDistanceMatrix!Y50^2-'Map and Results'!$G$45^2+'Map and Results'!$G68^2)/(2*TowerDistanceMatrix!Y50*'Map and Results'!$G68))-0.5*SQRT((-TowerDistanceMatrix!Y50+'Map and Results'!$G$45+'Map and Results'!$G68)*(TowerDistanceMatrix!Y50+'Map and Results'!$G$45-'Map and Results'!$G68)*(TowerDistanceMatrix!Y50-'Map and Results'!$G$45+'Map and Results'!$G68)*(TowerDistanceMatrix!Y50+'Map and Results'!$G$45+'Map and Results'!$G68))))</f>
        <v>0</v>
      </c>
      <c r="Z51" s="26">
        <f ca="1">IF(TowerDistanceMatrix!Z50&lt;=ABS('Map and Results'!$G$46-'Map and Results'!$G68),MIN('Map and Results'!$H$46,'Map and Results'!$H68),IF(TowerDistanceMatrix!Z50&gt;=('Map and Results'!$G68+'Map and Results'!$G$46),0,'Map and Results'!$G$46^2*ACOS((TowerDistanceMatrix!Z50^2+'Map and Results'!$G$46^2-'Map and Results'!$G68^2)/(2*TowerDistanceMatrix!Z50*'Map and Results'!$G$46))+'Map and Results'!$G68^2*ACOS((TowerDistanceMatrix!Z50^2-'Map and Results'!$G$46^2+'Map and Results'!$G68^2)/(2*TowerDistanceMatrix!Z50*'Map and Results'!$G68))-0.5*SQRT((-TowerDistanceMatrix!Z50+'Map and Results'!$G$46+'Map and Results'!$G68)*(TowerDistanceMatrix!Z50+'Map and Results'!$G$46-'Map and Results'!$G68)*(TowerDistanceMatrix!Z50-'Map and Results'!$G$46+'Map and Results'!$G68)*(TowerDistanceMatrix!Z50+'Map and Results'!$G$46+'Map and Results'!$G68))))</f>
        <v>0</v>
      </c>
      <c r="AA51" s="26">
        <f ca="1">IF(TowerDistanceMatrix!AA50&lt;=ABS('Map and Results'!$G$47-'Map and Results'!$G68),MIN('Map and Results'!$H$47,'Map and Results'!$H68),IF(TowerDistanceMatrix!AA50&gt;=('Map and Results'!$G68+'Map and Results'!$G$47),0,'Map and Results'!$G$47^2*ACOS((TowerDistanceMatrix!AA50^2+'Map and Results'!$G$47^2-'Map and Results'!$G68^2)/(2*TowerDistanceMatrix!AA50*'Map and Results'!$G$47))+'Map and Results'!$G68^2*ACOS((TowerDistanceMatrix!AA50^2-'Map and Results'!$G$47^2+'Map and Results'!$G68^2)/(2*TowerDistanceMatrix!AA50*'Map and Results'!$G68))-0.5*SQRT((-TowerDistanceMatrix!AA50+'Map and Results'!$G$47+'Map and Results'!$G68)*(TowerDistanceMatrix!AA50+'Map and Results'!$G$47-'Map and Results'!$G68)*(TowerDistanceMatrix!AA50-'Map and Results'!$G$47+'Map and Results'!$G68)*(TowerDistanceMatrix!AA50+'Map and Results'!$G$47+'Map and Results'!$G68))))</f>
        <v>0</v>
      </c>
      <c r="AB51" s="26">
        <f ca="1">IF(TowerDistanceMatrix!AB50&lt;=ABS('Map and Results'!$G$48-'Map and Results'!$G68),MIN('Map and Results'!$H$48,'Map and Results'!$H68),IF(TowerDistanceMatrix!AB50&gt;=('Map and Results'!$G68+'Map and Results'!$G$48),0,'Map and Results'!$G$48^2*ACOS((TowerDistanceMatrix!AB50^2+'Map and Results'!$G$48^2-'Map and Results'!$G68^2)/(2*TowerDistanceMatrix!AB50*'Map and Results'!$G$48))+'Map and Results'!$G68^2*ACOS((TowerDistanceMatrix!AB50^2-'Map and Results'!$G$48^2+'Map and Results'!$G68^2)/(2*TowerDistanceMatrix!AB50*'Map and Results'!$G68))-0.5*SQRT((-TowerDistanceMatrix!AB50+'Map and Results'!$G$48+'Map and Results'!$G68)*(TowerDistanceMatrix!AB50+'Map and Results'!$G$48-'Map and Results'!$G68)*(TowerDistanceMatrix!AB50-'Map and Results'!$G$48+'Map and Results'!$G68)*(TowerDistanceMatrix!AB50+'Map and Results'!$G$48+'Map and Results'!$G68))))</f>
        <v>0</v>
      </c>
      <c r="AC51" s="26">
        <f ca="1">IF(TowerDistanceMatrix!AC50&lt;=ABS('Map and Results'!$G$49-'Map and Results'!$G68),MIN('Map and Results'!$H$49,'Map and Results'!$H68),IF(TowerDistanceMatrix!AC50&gt;=('Map and Results'!$G68+'Map and Results'!$G$49),0,'Map and Results'!$G$49^2*ACOS((TowerDistanceMatrix!AC50^2+'Map and Results'!$G$49^2-'Map and Results'!$G68^2)/(2*TowerDistanceMatrix!AC50*'Map and Results'!$G$49))+'Map and Results'!$G68^2*ACOS((TowerDistanceMatrix!AC50^2-'Map and Results'!$G$49^2+'Map and Results'!$G68^2)/(2*TowerDistanceMatrix!AC50*'Map and Results'!$G68))-0.5*SQRT((-TowerDistanceMatrix!AC50+'Map and Results'!$G$49+'Map and Results'!$G68)*(TowerDistanceMatrix!AC50+'Map and Results'!$G$49-'Map and Results'!$G68)*(TowerDistanceMatrix!AC50-'Map and Results'!$G$49+'Map and Results'!$G68)*(TowerDistanceMatrix!AC50+'Map and Results'!$G$49+'Map and Results'!$G68))))</f>
        <v>0</v>
      </c>
      <c r="AD51" s="26">
        <f ca="1">IF(TowerDistanceMatrix!AD50&lt;=ABS('Map and Results'!$G$50-'Map and Results'!$G68),MIN('Map and Results'!$H$50,'Map and Results'!$H68),IF(TowerDistanceMatrix!AD50&gt;=('Map and Results'!$G68+'Map and Results'!$G$50),0,'Map and Results'!$G$50^2*ACOS((TowerDistanceMatrix!AD50^2+'Map and Results'!$G$50^2-'Map and Results'!$G68^2)/(2*TowerDistanceMatrix!AD50*'Map and Results'!$G$50))+'Map and Results'!$G68^2*ACOS((TowerDistanceMatrix!AD50^2-'Map and Results'!$G$50^2+'Map and Results'!$G68^2)/(2*TowerDistanceMatrix!AD50*'Map and Results'!$G68))-0.5*SQRT((-TowerDistanceMatrix!AD50+'Map and Results'!$G$50+'Map and Results'!$G68)*(TowerDistanceMatrix!AD50+'Map and Results'!$G$50-'Map and Results'!$G68)*(TowerDistanceMatrix!AD50-'Map and Results'!$G$50+'Map and Results'!$G68)*(TowerDistanceMatrix!AD50+'Map and Results'!$G$50+'Map and Results'!$G68))))</f>
        <v>0</v>
      </c>
      <c r="AE51" s="26">
        <f ca="1">IF(TowerDistanceMatrix!AE50&lt;=ABS('Map and Results'!$G$51-'Map and Results'!$G68),MIN('Map and Results'!$H$51,'Map and Results'!$H68),IF(TowerDistanceMatrix!AE50&gt;=('Map and Results'!$G68+'Map and Results'!$G$51),0,'Map and Results'!$G$51^2*ACOS((TowerDistanceMatrix!AE50^2+'Map and Results'!$G$51^2-'Map and Results'!$G68^2)/(2*TowerDistanceMatrix!AE50*'Map and Results'!$G$51))+'Map and Results'!$G68^2*ACOS((TowerDistanceMatrix!AE50^2-'Map and Results'!$G$51^2+'Map and Results'!$G68^2)/(2*TowerDistanceMatrix!AE50*'Map and Results'!$G68))-0.5*SQRT((-TowerDistanceMatrix!AE50+'Map and Results'!$G$51+'Map and Results'!$G68)*(TowerDistanceMatrix!AE50+'Map and Results'!$G$51-'Map and Results'!$G68)*(TowerDistanceMatrix!AE50-'Map and Results'!$G$51+'Map and Results'!$G68)*(TowerDistanceMatrix!AE50+'Map and Results'!$G$51+'Map and Results'!$G68))))</f>
        <v>0</v>
      </c>
      <c r="AF51" s="26">
        <f ca="1">IF(TowerDistanceMatrix!AF50&lt;=ABS('Map and Results'!$G$52-'Map and Results'!$G68),MIN('Map and Results'!$H$52,'Map and Results'!$H68),IF(TowerDistanceMatrix!AF50&gt;=('Map and Results'!$G68+'Map and Results'!$G$52),0,'Map and Results'!$G$52^2*ACOS((TowerDistanceMatrix!AF50^2+'Map and Results'!$G$52^2-'Map and Results'!$G68^2)/(2*TowerDistanceMatrix!AF50*'Map and Results'!$G$52))+'Map and Results'!$G68^2*ACOS((TowerDistanceMatrix!AF50^2-'Map and Results'!$G$52^2+'Map and Results'!$G68^2)/(2*TowerDistanceMatrix!AF50*'Map and Results'!$G68))-0.5*SQRT((-TowerDistanceMatrix!AF50+'Map and Results'!$G$52+'Map and Results'!$G68)*(TowerDistanceMatrix!AF50+'Map and Results'!$G$52-'Map and Results'!$G68)*(TowerDistanceMatrix!AF50-'Map and Results'!$G$52+'Map and Results'!$G68)*(TowerDistanceMatrix!AF50+'Map and Results'!$G$52+'Map and Results'!$G68))))</f>
        <v>0</v>
      </c>
      <c r="AG51" s="26">
        <f ca="1">IF(TowerDistanceMatrix!AG50&lt;=ABS('Map and Results'!$G$53-'Map and Results'!$G68),MIN('Map and Results'!$H$53,'Map and Results'!$H68),IF(TowerDistanceMatrix!AG50&gt;=('Map and Results'!$G68+'Map and Results'!$G$53),0,'Map and Results'!$G$53^2*ACOS((TowerDistanceMatrix!AG50^2+'Map and Results'!$G$53^2-'Map and Results'!$G68^2)/(2*TowerDistanceMatrix!AG50*'Map and Results'!$G$53))+'Map and Results'!$G68^2*ACOS((TowerDistanceMatrix!AG50^2-'Map and Results'!$G$53^2+'Map and Results'!$G68^2)/(2*TowerDistanceMatrix!AG50*'Map and Results'!$G68))-0.5*SQRT((-TowerDistanceMatrix!AG50+'Map and Results'!$G$53+'Map and Results'!$G68)*(TowerDistanceMatrix!AG50+'Map and Results'!$G$53-'Map and Results'!$G68)*(TowerDistanceMatrix!AG50-'Map and Results'!$G$53+'Map and Results'!$G68)*(TowerDistanceMatrix!AG50+'Map and Results'!$G$53+'Map and Results'!$G68))))</f>
        <v>0</v>
      </c>
      <c r="AH51" s="26">
        <f ca="1">IF(TowerDistanceMatrix!AH50&lt;=ABS('Map and Results'!$G$54-'Map and Results'!$G68),MIN('Map and Results'!$H$54,'Map and Results'!$H68),IF(TowerDistanceMatrix!AH50&gt;=('Map and Results'!$G68+'Map and Results'!$G$54),0,'Map and Results'!$G$54^2*ACOS((TowerDistanceMatrix!AH50^2+'Map and Results'!$G$54^2-'Map and Results'!$G68^2)/(2*TowerDistanceMatrix!AH50*'Map and Results'!$G$54))+'Map and Results'!$G68^2*ACOS((TowerDistanceMatrix!AH50^2-'Map and Results'!$G$54^2+'Map and Results'!$G68^2)/(2*TowerDistanceMatrix!AH50*'Map and Results'!$G68))-0.5*SQRT((-TowerDistanceMatrix!AH50+'Map and Results'!$G$54+'Map and Results'!$G68)*(TowerDistanceMatrix!AH50+'Map and Results'!$G$54-'Map and Results'!$G68)*(TowerDistanceMatrix!AH50-'Map and Results'!$G$54+'Map and Results'!$G68)*(TowerDistanceMatrix!AH50+'Map and Results'!$G$54+'Map and Results'!$G68))))</f>
        <v>0</v>
      </c>
      <c r="AI51" s="26">
        <f ca="1">IF(TowerDistanceMatrix!AI50&lt;=ABS('Map and Results'!$G$55-'Map and Results'!$G68),MIN('Map and Results'!$H$55,'Map and Results'!$H68),IF(TowerDistanceMatrix!AI50&gt;=('Map and Results'!$G68+'Map and Results'!$G$55),0,'Map and Results'!$G$55^2*ACOS((TowerDistanceMatrix!AI50^2+'Map and Results'!$G$55^2-'Map and Results'!$G68^2)/(2*TowerDistanceMatrix!AI50*'Map and Results'!$G$55))+'Map and Results'!$G68^2*ACOS((TowerDistanceMatrix!AI50^2-'Map and Results'!$G$55^2+'Map and Results'!$G68^2)/(2*TowerDistanceMatrix!AI50*'Map and Results'!$G68))-0.5*SQRT((-TowerDistanceMatrix!AI50+'Map and Results'!$G$55+'Map and Results'!$G68)*(TowerDistanceMatrix!AI50+'Map and Results'!$G$55-'Map and Results'!$G68)*(TowerDistanceMatrix!AI50-'Map and Results'!$G$55+'Map and Results'!$G68)*(TowerDistanceMatrix!AI50+'Map and Results'!$G$55+'Map and Results'!$G68))))</f>
        <v>0</v>
      </c>
      <c r="AJ51" s="26">
        <f ca="1">IF(TowerDistanceMatrix!AJ50&lt;=ABS('Map and Results'!$G$56-'Map and Results'!$G68),MIN('Map and Results'!$H$56,'Map and Results'!$H68),IF(TowerDistanceMatrix!AJ50&gt;=('Map and Results'!$G68+'Map and Results'!$G$56),0,'Map and Results'!$G$56^2*ACOS((TowerDistanceMatrix!AJ50^2+'Map and Results'!$G$56^2-'Map and Results'!$G68^2)/(2*TowerDistanceMatrix!AJ50*'Map and Results'!$G$56))+'Map and Results'!$G68^2*ACOS((TowerDistanceMatrix!AJ50^2-'Map and Results'!$G$56^2+'Map and Results'!$G68^2)/(2*TowerDistanceMatrix!AJ50*'Map and Results'!$G68))-0.5*SQRT((-TowerDistanceMatrix!AJ50+'Map and Results'!$G$56+'Map and Results'!$G68)*(TowerDistanceMatrix!AJ50+'Map and Results'!$G$56-'Map and Results'!$G68)*(TowerDistanceMatrix!AJ50-'Map and Results'!$G$56+'Map and Results'!$G68)*(TowerDistanceMatrix!AJ50+'Map and Results'!$G$56+'Map and Results'!$G68))))</f>
        <v>0</v>
      </c>
      <c r="AK51" s="26">
        <f ca="1">IF(TowerDistanceMatrix!AK50&lt;=ABS('Map and Results'!$G$57-'Map and Results'!$G68),MIN('Map and Results'!$H$57,'Map and Results'!$H68),IF(TowerDistanceMatrix!AK50&gt;=('Map and Results'!$G68+'Map and Results'!$G$57),0,'Map and Results'!$G$57^2*ACOS((TowerDistanceMatrix!AK50^2+'Map and Results'!$G$57^2-'Map and Results'!$G68^2)/(2*TowerDistanceMatrix!AK50*'Map and Results'!$G$57))+'Map and Results'!$G68^2*ACOS((TowerDistanceMatrix!AK50^2-'Map and Results'!$G$57^2+'Map and Results'!$G68^2)/(2*TowerDistanceMatrix!AK50*'Map and Results'!$G68))-0.5*SQRT((-TowerDistanceMatrix!AK50+'Map and Results'!$G$57+'Map and Results'!$G68)*(TowerDistanceMatrix!AK50+'Map and Results'!$G$57-'Map and Results'!$G68)*(TowerDistanceMatrix!AK50-'Map and Results'!$G$57+'Map and Results'!$G68)*(TowerDistanceMatrix!AK50+'Map and Results'!$G$57+'Map and Results'!$G68))))</f>
        <v>0</v>
      </c>
      <c r="AL51" s="26">
        <f ca="1">IF(TowerDistanceMatrix!AL50&lt;=ABS('Map and Results'!$G$58-'Map and Results'!$G68),MIN('Map and Results'!$H$58,'Map and Results'!$H68),IF(TowerDistanceMatrix!AL50&gt;=('Map and Results'!$G68+'Map and Results'!$G$58),0,'Map and Results'!$G$58^2*ACOS((TowerDistanceMatrix!AL50^2+'Map and Results'!$G$58^2-'Map and Results'!$G68^2)/(2*TowerDistanceMatrix!AL50*'Map and Results'!$G$58))+'Map and Results'!$G68^2*ACOS((TowerDistanceMatrix!AL50^2-'Map and Results'!$G$58^2+'Map and Results'!$G68^2)/(2*TowerDistanceMatrix!AL50*'Map and Results'!$G68))-0.5*SQRT((-TowerDistanceMatrix!AL50+'Map and Results'!$G$58+'Map and Results'!$G68)*(TowerDistanceMatrix!AL50+'Map and Results'!$G$58-'Map and Results'!$G68)*(TowerDistanceMatrix!AL50-'Map and Results'!$G$58+'Map and Results'!$G68)*(TowerDistanceMatrix!AL50+'Map and Results'!$G$58+'Map and Results'!$G68))))</f>
        <v>0</v>
      </c>
      <c r="AM51" s="26">
        <f ca="1">IF(TowerDistanceMatrix!AM50&lt;=ABS('Map and Results'!$G$59-'Map and Results'!$G68),MIN('Map and Results'!$H$59,'Map and Results'!$H68),IF(TowerDistanceMatrix!AM50&gt;=('Map and Results'!$G68+'Map and Results'!$G$59),0,'Map and Results'!$G$59^2*ACOS((TowerDistanceMatrix!AM50^2+'Map and Results'!$G$59^2-'Map and Results'!$G68^2)/(2*TowerDistanceMatrix!AM50*'Map and Results'!$G$59))+'Map and Results'!$G68^2*ACOS((TowerDistanceMatrix!AM50^2-'Map and Results'!$G$59^2+'Map and Results'!$G68^2)/(2*TowerDistanceMatrix!AM50*'Map and Results'!$G68))-0.5*SQRT((-TowerDistanceMatrix!AM50+'Map and Results'!$G$59+'Map and Results'!$G68)*(TowerDistanceMatrix!AM50+'Map and Results'!$G$59-'Map and Results'!$G68)*(TowerDistanceMatrix!AM50-'Map and Results'!$G$59+'Map and Results'!$G68)*(TowerDistanceMatrix!AM50+'Map and Results'!$G$59+'Map and Results'!$G68))))</f>
        <v>0</v>
      </c>
      <c r="AN51" s="26">
        <f ca="1">IF(TowerDistanceMatrix!AN50&lt;=ABS('Map and Results'!$G$60-'Map and Results'!$G68),MIN('Map and Results'!$H$60,'Map and Results'!$H68),IF(TowerDistanceMatrix!AN50&gt;=('Map and Results'!$G68+'Map and Results'!$G$60),0,'Map and Results'!$G$60^2*ACOS((TowerDistanceMatrix!AN50^2+'Map and Results'!$G$60^2-'Map and Results'!$G68^2)/(2*TowerDistanceMatrix!AN50*'Map and Results'!$G$60))+'Map and Results'!$G68^2*ACOS((TowerDistanceMatrix!AN50^2-'Map and Results'!$G$60^2+'Map and Results'!$G68^2)/(2*TowerDistanceMatrix!AN50*'Map and Results'!$G68))-0.5*SQRT((-TowerDistanceMatrix!AN50+'Map and Results'!$G$60+'Map and Results'!$G68)*(TowerDistanceMatrix!AN50+'Map and Results'!$G$60-'Map and Results'!$G68)*(TowerDistanceMatrix!AN50-'Map and Results'!$G$60+'Map and Results'!$G68)*(TowerDistanceMatrix!AN50+'Map and Results'!$G$60+'Map and Results'!$G68))))</f>
        <v>0</v>
      </c>
      <c r="AO51" s="26">
        <f ca="1">IF(TowerDistanceMatrix!AO50&lt;=ABS('Map and Results'!$G$61-'Map and Results'!$G68),MIN('Map and Results'!$H$61,'Map and Results'!$H68),IF(TowerDistanceMatrix!AO50&gt;=('Map and Results'!$G68+'Map and Results'!$G$61),0,'Map and Results'!$G$61^2*ACOS((TowerDistanceMatrix!AO50^2+'Map and Results'!$G$61^2-'Map and Results'!$G68^2)/(2*TowerDistanceMatrix!AO50*'Map and Results'!$G$61))+'Map and Results'!$G68^2*ACOS((TowerDistanceMatrix!AO50^2-'Map and Results'!$G$61^2+'Map and Results'!$G68^2)/(2*TowerDistanceMatrix!AO50*'Map and Results'!$G68))-0.5*SQRT((-TowerDistanceMatrix!AO50+'Map and Results'!$G$61+'Map and Results'!$G68)*(TowerDistanceMatrix!AO50+'Map and Results'!$G$61-'Map and Results'!$G68)*(TowerDistanceMatrix!AO50-'Map and Results'!$G$61+'Map and Results'!$G68)*(TowerDistanceMatrix!AO50+'Map and Results'!$G$61+'Map and Results'!$G68))))</f>
        <v>0</v>
      </c>
      <c r="AP51" s="26">
        <f ca="1">IF(TowerDistanceMatrix!AP50&lt;=ABS('Map and Results'!$G$62-'Map and Results'!$G68),MIN('Map and Results'!$H$62,'Map and Results'!$H68),IF(TowerDistanceMatrix!AP50&gt;=('Map and Results'!$G68+'Map and Results'!$G$62),0,'Map and Results'!$G$62^2*ACOS((TowerDistanceMatrix!AP50^2+'Map and Results'!$G$62^2-'Map and Results'!$G68^2)/(2*TowerDistanceMatrix!AP50*'Map and Results'!$G$62))+'Map and Results'!$G68^2*ACOS((TowerDistanceMatrix!AP50^2-'Map and Results'!$G$62^2+'Map and Results'!$G68^2)/(2*TowerDistanceMatrix!AP50*'Map and Results'!$G68))-0.5*SQRT((-TowerDistanceMatrix!AP50+'Map and Results'!$G$62+'Map and Results'!$G68)*(TowerDistanceMatrix!AP50+'Map and Results'!$G$62-'Map and Results'!$G68)*(TowerDistanceMatrix!AP50-'Map and Results'!$G$62+'Map and Results'!$G68)*(TowerDistanceMatrix!AP50+'Map and Results'!$G$62+'Map and Results'!$G68))))</f>
        <v>0</v>
      </c>
      <c r="AQ51" s="26">
        <f ca="1">IF(TowerDistanceMatrix!AQ50&lt;=ABS('Map and Results'!$G$63-'Map and Results'!$G68),MIN('Map and Results'!$H$63,'Map and Results'!$H68),IF(TowerDistanceMatrix!AQ50&gt;=('Map and Results'!$G68+'Map and Results'!$G$63),0,'Map and Results'!$G$63^2*ACOS((TowerDistanceMatrix!AQ50^2+'Map and Results'!$G$63^2-'Map and Results'!$G68^2)/(2*TowerDistanceMatrix!AQ50*'Map and Results'!$G$63))+'Map and Results'!$G68^2*ACOS((TowerDistanceMatrix!AQ50^2-'Map and Results'!$G$63^2+'Map and Results'!$G68^2)/(2*TowerDistanceMatrix!AQ50*'Map and Results'!$G68))-0.5*SQRT((-TowerDistanceMatrix!AQ50+'Map and Results'!$G$63+'Map and Results'!$G68)*(TowerDistanceMatrix!AQ50+'Map and Results'!$G$63-'Map and Results'!$G68)*(TowerDistanceMatrix!AQ50-'Map and Results'!$G$63+'Map and Results'!$G68)*(TowerDistanceMatrix!AQ50+'Map and Results'!$G$63+'Map and Results'!$G68))))</f>
        <v>0</v>
      </c>
      <c r="AR51" s="26">
        <f ca="1">IF(TowerDistanceMatrix!AR50&lt;=ABS('Map and Results'!$G$64-'Map and Results'!$G68),MIN('Map and Results'!$H$64,'Map and Results'!$H68),IF(TowerDistanceMatrix!AR50&gt;=('Map and Results'!$G68+'Map and Results'!$G$64),0,'Map and Results'!$G$64^2*ACOS((TowerDistanceMatrix!AR50^2+'Map and Results'!$G$64^2-'Map and Results'!$G68^2)/(2*TowerDistanceMatrix!AR50*'Map and Results'!$G$64))+'Map and Results'!$G68^2*ACOS((TowerDistanceMatrix!AR50^2-'Map and Results'!$G$64^2+'Map and Results'!$G68^2)/(2*TowerDistanceMatrix!AR50*'Map and Results'!$G68))-0.5*SQRT((-TowerDistanceMatrix!AR50+'Map and Results'!$G$64+'Map and Results'!$G68)*(TowerDistanceMatrix!AR50+'Map and Results'!$G$64-'Map and Results'!$G68)*(TowerDistanceMatrix!AR50-'Map and Results'!$G$64+'Map and Results'!$G68)*(TowerDistanceMatrix!AR50+'Map and Results'!$G$64+'Map and Results'!$G68))))</f>
        <v>0</v>
      </c>
      <c r="AS51" s="26">
        <f ca="1">IF(TowerDistanceMatrix!AS50&lt;=ABS('Map and Results'!$G$65-'Map and Results'!$G68),MIN('Map and Results'!$H$65,'Map and Results'!$H68),IF(TowerDistanceMatrix!AS50&gt;=('Map and Results'!$G68+'Map and Results'!$G$65),0,'Map and Results'!$G$65^2*ACOS((TowerDistanceMatrix!AS50^2+'Map and Results'!$G$65^2-'Map and Results'!$G68^2)/(2*TowerDistanceMatrix!AS50*'Map and Results'!$G$65))+'Map and Results'!$G68^2*ACOS((TowerDistanceMatrix!AS50^2-'Map and Results'!$G$65^2+'Map and Results'!$G68^2)/(2*TowerDistanceMatrix!AS50*'Map and Results'!$G68))-0.5*SQRT((-TowerDistanceMatrix!AS50+'Map and Results'!$G$65+'Map and Results'!$G68)*(TowerDistanceMatrix!AS50+'Map and Results'!$G$65-'Map and Results'!$G68)*(TowerDistanceMatrix!AS50-'Map and Results'!$G$65+'Map and Results'!$G68)*(TowerDistanceMatrix!AS50+'Map and Results'!$G$65+'Map and Results'!$G68))))</f>
        <v>0</v>
      </c>
      <c r="AT51" s="26">
        <f ca="1">IF(TowerDistanceMatrix!AT50&lt;=ABS('Map and Results'!$G$66-'Map and Results'!$G68),MIN('Map and Results'!$H$66,'Map and Results'!$H68),IF(TowerDistanceMatrix!AT50&gt;=('Map and Results'!$G68+'Map and Results'!$G$66),0,'Map and Results'!$G$66^2*ACOS((TowerDistanceMatrix!AT50^2+'Map and Results'!$G$66^2-'Map and Results'!$G68^2)/(2*TowerDistanceMatrix!AT50*'Map and Results'!$G$66))+'Map and Results'!$G68^2*ACOS((TowerDistanceMatrix!AT50^2-'Map and Results'!$G$66^2+'Map and Results'!$G68^2)/(2*TowerDistanceMatrix!AT50*'Map and Results'!$G68))-0.5*SQRT((-TowerDistanceMatrix!AT50+'Map and Results'!$G$66+'Map and Results'!$G68)*(TowerDistanceMatrix!AT50+'Map and Results'!$G$66-'Map and Results'!$G68)*(TowerDistanceMatrix!AT50-'Map and Results'!$G$66+'Map and Results'!$G68)*(TowerDistanceMatrix!AT50+'Map and Results'!$G$66+'Map and Results'!$G68))))</f>
        <v>0</v>
      </c>
      <c r="AU51" s="26">
        <f ca="1">IF(TowerDistanceMatrix!AU50&lt;=ABS('Map and Results'!$G$67-'Map and Results'!$G68),MIN('Map and Results'!$H$67,'Map and Results'!$H68),IF(TowerDistanceMatrix!AU50&gt;=('Map and Results'!$G68+'Map and Results'!$G$67),0,'Map and Results'!$G$67^2*ACOS((TowerDistanceMatrix!AU50^2+'Map and Results'!$G$67^2-'Map and Results'!$G68^2)/(2*TowerDistanceMatrix!AU50*'Map and Results'!$G$67))+'Map and Results'!$G68^2*ACOS((TowerDistanceMatrix!AU50^2-'Map and Results'!$G$67^2+'Map and Results'!$G68^2)/(2*TowerDistanceMatrix!AU50*'Map and Results'!$G68))-0.5*SQRT((-TowerDistanceMatrix!AU50+'Map and Results'!$G$67+'Map and Results'!$G68)*(TowerDistanceMatrix!AU50+'Map and Results'!$G$67-'Map and Results'!$G68)*(TowerDistanceMatrix!AU50-'Map and Results'!$G$67+'Map and Results'!$G68)*(TowerDistanceMatrix!AU50+'Map and Results'!$G$67+'Map and Results'!$G68))))</f>
        <v>0</v>
      </c>
      <c r="AV51" s="26">
        <f ca="1">IF(TowerDistanceMatrix!AV50&lt;=ABS('Map and Results'!$G$68-'Map and Results'!$G68),MIN('Map and Results'!$H$68,'Map and Results'!$H68),IF(TowerDistanceMatrix!AV50&gt;=('Map and Results'!$G68+'Map and Results'!$G$68),0,'Map and Results'!$G$68^2*ACOS((TowerDistanceMatrix!AV50^2+'Map and Results'!$G$68^2-'Map and Results'!$G68^2)/(2*TowerDistanceMatrix!AV50*'Map and Results'!$G$68))+'Map and Results'!$G68^2*ACOS((TowerDistanceMatrix!AV50^2-'Map and Results'!$G$68^2+'Map and Results'!$G68^2)/(2*TowerDistanceMatrix!AV50*'Map and Results'!$G68))-0.5*SQRT((-TowerDistanceMatrix!AV50+'Map and Results'!$G$68+'Map and Results'!$G68)*(TowerDistanceMatrix!AV50+'Map and Results'!$G$68-'Map and Results'!$G68)*(TowerDistanceMatrix!AV50-'Map and Results'!$G$68+'Map and Results'!$G68)*(TowerDistanceMatrix!AV50+'Map and Results'!$G$68+'Map and Results'!$G68))))</f>
        <v>0</v>
      </c>
      <c r="AW51" s="26">
        <f ca="1">IF(TowerDistanceMatrix!AW50&lt;=ABS('Map and Results'!$G$69-'Map and Results'!$G68),MIN('Map and Results'!$H$69,'Map and Results'!$H68),IF(TowerDistanceMatrix!AW50&gt;=('Map and Results'!$G68+'Map and Results'!$G$69),0,'Map and Results'!$G$69^2*ACOS((TowerDistanceMatrix!AW50^2+'Map and Results'!$G$69^2-'Map and Results'!$G68^2)/(2*TowerDistanceMatrix!AW50*'Map and Results'!$G$69))+'Map and Results'!$G68^2*ACOS((TowerDistanceMatrix!AW50^2-'Map and Results'!$G$69^2+'Map and Results'!$G68^2)/(2*TowerDistanceMatrix!AW50*'Map and Results'!$G68))-0.5*SQRT((-TowerDistanceMatrix!AW50+'Map and Results'!$G$69+'Map and Results'!$G68)*(TowerDistanceMatrix!AW50+'Map and Results'!$G$69-'Map and Results'!$G68)*(TowerDistanceMatrix!AW50-'Map and Results'!$G$69+'Map and Results'!$G68)*(TowerDistanceMatrix!AW50+'Map and Results'!$G$69+'Map and Results'!$G68))))</f>
        <v>0</v>
      </c>
      <c r="AX51" s="26">
        <f ca="1">IF(TowerDistanceMatrix!AX50&lt;=ABS('Map and Results'!$G$70-'Map and Results'!$G68),MIN('Map and Results'!$H$70,'Map and Results'!$H68),IF(TowerDistanceMatrix!AX50&gt;=('Map and Results'!$G68+'Map and Results'!$G$70),0,'Map and Results'!$G$70^2*ACOS((TowerDistanceMatrix!AX50^2+'Map and Results'!$G$70^2-'Map and Results'!$G68^2)/(2*TowerDistanceMatrix!AX50*'Map and Results'!$G$70))+'Map and Results'!$G68^2*ACOS((TowerDistanceMatrix!AX50^2-'Map and Results'!$G$70^2+'Map and Results'!$G68^2)/(2*TowerDistanceMatrix!AX50*'Map and Results'!$G68))-0.5*SQRT((-TowerDistanceMatrix!AX50+'Map and Results'!$G$70+'Map and Results'!$G68)*(TowerDistanceMatrix!AX50+'Map and Results'!$G$70-'Map and Results'!$G68)*(TowerDistanceMatrix!AX50-'Map and Results'!$G$70+'Map and Results'!$G68)*(TowerDistanceMatrix!AX50+'Map and Results'!$G$70+'Map and Results'!$G68))))</f>
        <v>0</v>
      </c>
      <c r="AY51" s="26">
        <f ca="1">IF(TowerDistanceMatrix!AY50&lt;=ABS('Map and Results'!$G$71-'Map and Results'!$G68),MIN('Map and Results'!$H$71,'Map and Results'!$H68),IF(TowerDistanceMatrix!AY50&gt;=('Map and Results'!$G68+'Map and Results'!$G$71),0,'Map and Results'!$G$71^2*ACOS((TowerDistanceMatrix!AY50^2+'Map and Results'!$G$71^2-'Map and Results'!$G68^2)/(2*TowerDistanceMatrix!AY50*'Map and Results'!$G$71))+'Map and Results'!$G68^2*ACOS((TowerDistanceMatrix!AY50^2-'Map and Results'!$G$71^2+'Map and Results'!$G68^2)/(2*TowerDistanceMatrix!AY50*'Map and Results'!$G68))-0.5*SQRT((-TowerDistanceMatrix!AY50+'Map and Results'!$G$71+'Map and Results'!$G68)*(TowerDistanceMatrix!AY50+'Map and Results'!$G$71-'Map and Results'!$G68)*(TowerDistanceMatrix!AY50-'Map and Results'!$G$71+'Map and Results'!$G68)*(TowerDistanceMatrix!AY50+'Map and Results'!$G$71+'Map and Results'!$G68))))</f>
        <v>0</v>
      </c>
      <c r="AZ51" s="26">
        <f ca="1">IF(TowerDistanceMatrix!AZ50&lt;=ABS('Map and Results'!$G$72-'Map and Results'!$G68),MIN('Map and Results'!$H$72,'Map and Results'!$H68),IF(TowerDistanceMatrix!AZ50&gt;=('Map and Results'!$G68+'Map and Results'!$G$72),0,'Map and Results'!$G$72^2*ACOS((TowerDistanceMatrix!AZ50^2+'Map and Results'!$G$72^2-'Map and Results'!$G68^2)/(2*TowerDistanceMatrix!AZ50*'Map and Results'!$G$72))+'Map and Results'!$G68^2*ACOS((TowerDistanceMatrix!AZ50^2-'Map and Results'!$G$72^2+'Map and Results'!$G68^2)/(2*TowerDistanceMatrix!AZ50*'Map and Results'!$G68))-0.5*SQRT((-TowerDistanceMatrix!AZ50+'Map and Results'!$G$72+'Map and Results'!$G68)*(TowerDistanceMatrix!AZ50+'Map and Results'!$G$72-'Map and Results'!$G68)*(TowerDistanceMatrix!AZ50-'Map and Results'!$G$72+'Map and Results'!$G68)*(TowerDistanceMatrix!AZ50+'Map and Results'!$G$72+'Map and Results'!$G68))))</f>
        <v>0</v>
      </c>
      <c r="BA51" s="26"/>
      <c r="BB51" s="26"/>
      <c r="BC51">
        <f ca="1">IF('Map and Results'!B68=0,0,SUM(C51:AZ51))-BE51</f>
        <v>0</v>
      </c>
      <c r="BD51">
        <v>46</v>
      </c>
      <c r="BE51">
        <f t="shared" ca="1" si="3"/>
        <v>0</v>
      </c>
      <c r="BG51">
        <f t="shared" ca="1" si="1"/>
        <v>0</v>
      </c>
      <c r="BH51">
        <f t="shared" ca="1" si="2"/>
        <v>0</v>
      </c>
      <c r="BJ51">
        <f ca="1">IF('Map and Results'!B68=0,0,IF((SUM(C51:AZ51)-BE51)&gt;BH51,$BJ$3,0))</f>
        <v>0</v>
      </c>
    </row>
    <row r="52" spans="2:62" ht="15">
      <c r="B52" s="7">
        <v>47</v>
      </c>
      <c r="C52" s="4">
        <f ca="1">IF(TowerDistanceMatrix!C51&lt;=ABS('Map and Results'!$G$23-'Map and Results'!G69),MIN('Map and Results'!H69,'Map and Results'!H67),IF(TowerDistanceMatrix!C51&gt;=('Map and Results'!$G$23+'Map and Results'!G69),0,'Map and Results'!$G$23^2*ACOS((TowerDistanceMatrix!C51^2+'Map and Results'!$G$23^2-'Map and Results'!G69^2)/(2*TowerDistanceMatrix!C51*'Map and Results'!$G$23))+'Map and Results'!G69^2*ACOS((TowerDistanceMatrix!C51^2-'Map and Results'!$G$23^2+'Map and Results'!G69^2)/(2*TowerDistanceMatrix!C51*'Map and Results'!G69))-0.5*SQRT((-TowerDistanceMatrix!C51+'Map and Results'!$G$23+'Map and Results'!G69)*(TowerDistanceMatrix!C51+'Map and Results'!$G$23-'Map and Results'!G69)*(TowerDistanceMatrix!C51-'Map and Results'!$G$23+'Map and Results'!G69)*(TowerDistanceMatrix!C51+'Map and Results'!$G$23+'Map and Results'!G69))))</f>
        <v>0</v>
      </c>
      <c r="D52">
        <f ca="1">IF(TowerDistanceMatrix!D51&lt;=ABS('Map and Results'!$G$24-'Map and Results'!G69),MIN('Map and Results'!$H$24,'Map and Results'!H69),IF(TowerDistanceMatrix!D51&gt;=('Map and Results'!G69+'Map and Results'!$G$24),0,'Map and Results'!$G$24^2*ACOS((TowerDistanceMatrix!D51^2+'Map and Results'!$G$24^2-'Map and Results'!G69^2)/(2*TowerDistanceMatrix!D51*'Map and Results'!$G$24))+'Map and Results'!G69^2*ACOS((TowerDistanceMatrix!D51^2-'Map and Results'!$G$24^2+'Map and Results'!G69^2)/(2*TowerDistanceMatrix!D51*'Map and Results'!G69))-0.5*SQRT((-TowerDistanceMatrix!D51+'Map and Results'!$G$24+'Map and Results'!G69)*(TowerDistanceMatrix!D51+'Map and Results'!$G$24-'Map and Results'!G69)*(TowerDistanceMatrix!D51-'Map and Results'!$G$24+'Map and Results'!G69)*(TowerDistanceMatrix!D51+'Map and Results'!$G$24+'Map and Results'!G69))))</f>
        <v>0</v>
      </c>
      <c r="E52">
        <f ca="1">IF(TowerDistanceMatrix!E51&lt;=ABS('Map and Results'!$G$25-'Map and Results'!G69),MIN('Map and Results'!$H$25,'Map and Results'!H69),IF(TowerDistanceMatrix!E51&gt;=('Map and Results'!G69+'Map and Results'!$G$25),0,'Map and Results'!$G$25^2*ACOS((TowerDistanceMatrix!E51^2+'Map and Results'!$G$25^2-'Map and Results'!G69^2)/(2*TowerDistanceMatrix!E51*'Map and Results'!$G$25))+'Map and Results'!G69^2*ACOS((TowerDistanceMatrix!E51^2-'Map and Results'!$G$25^2+'Map and Results'!G69^2)/(2*TowerDistanceMatrix!E51*'Map and Results'!G69))-0.5*SQRT((-TowerDistanceMatrix!E51+'Map and Results'!$G$25+'Map and Results'!G69)*(TowerDistanceMatrix!E51+'Map and Results'!$G$25-'Map and Results'!G69)*(TowerDistanceMatrix!E51-'Map and Results'!$G$25+'Map and Results'!G69)*(TowerDistanceMatrix!E51+'Map and Results'!$G$25+'Map and Results'!G69))))</f>
        <v>0</v>
      </c>
      <c r="F52">
        <f ca="1">IF(TowerDistanceMatrix!F51&lt;=ABS('Map and Results'!$G$26-'Map and Results'!$G69),MIN('Map and Results'!$H$26,'Map and Results'!$H69),IF(TowerDistanceMatrix!F51&gt;=('Map and Results'!$G69+'Map and Results'!$G$26),0,'Map and Results'!$G$26^2*ACOS((TowerDistanceMatrix!F51^2+'Map and Results'!$G$26^2-'Map and Results'!$G69^2)/(2*TowerDistanceMatrix!F51*'Map and Results'!$G$26))+'Map and Results'!$G69^2*ACOS((TowerDistanceMatrix!F51^2-'Map and Results'!$G$26^2+'Map and Results'!$G69^2)/(2*TowerDistanceMatrix!F51*'Map and Results'!$G69))-0.5*SQRT((-TowerDistanceMatrix!F51+'Map and Results'!$G$26+'Map and Results'!$G69)*(TowerDistanceMatrix!F51+'Map and Results'!$G$26-'Map and Results'!$G69)*(TowerDistanceMatrix!F51-'Map and Results'!$G$26+'Map and Results'!$G69)*(TowerDistanceMatrix!F51+'Map and Results'!$G$26+'Map and Results'!$G69))))</f>
        <v>0</v>
      </c>
      <c r="G52" s="26">
        <f ca="1">IF(TowerDistanceMatrix!G51&lt;=ABS('Map and Results'!$G$27-'Map and Results'!$G69),MIN('Map and Results'!$H$27,'Map and Results'!$H69),IF(TowerDistanceMatrix!G51&gt;=('Map and Results'!$G69+'Map and Results'!$G$27),0,'Map and Results'!$G$27^2*ACOS((TowerDistanceMatrix!G51^2+'Map and Results'!$G$27^2-'Map and Results'!$G69^2)/(2*TowerDistanceMatrix!G51*'Map and Results'!$G$27))+'Map and Results'!$G69^2*ACOS((TowerDistanceMatrix!G51^2-'Map and Results'!$G$27^2+'Map and Results'!$G69^2)/(2*TowerDistanceMatrix!G51*'Map and Results'!$G69))-0.5*SQRT((-TowerDistanceMatrix!G51+'Map and Results'!$G$27+'Map and Results'!$G69)*(TowerDistanceMatrix!G51+'Map and Results'!$G$27-'Map and Results'!$G69)*(TowerDistanceMatrix!G51-'Map and Results'!$G$27+'Map and Results'!$G69)*(TowerDistanceMatrix!G51+'Map and Results'!$G$27+'Map and Results'!$G69))))</f>
        <v>1545.8249238728349</v>
      </c>
      <c r="H52" s="26">
        <f ca="1">IF(TowerDistanceMatrix!H51&lt;=ABS('Map and Results'!$G$28-'Map and Results'!$G69),MIN('Map and Results'!$H$28,'Map and Results'!$H69),IF(TowerDistanceMatrix!H51&gt;=('Map and Results'!$G69+'Map and Results'!$G$28),0,'Map and Results'!$G$28^2*ACOS((TowerDistanceMatrix!H51^2+'Map and Results'!$G$28^2-'Map and Results'!$G69^2)/(2*TowerDistanceMatrix!H51*'Map and Results'!$G$28))+'Map and Results'!$G69^2*ACOS((TowerDistanceMatrix!H51^2-'Map and Results'!$G$28^2+'Map and Results'!$G69^2)/(2*TowerDistanceMatrix!H51*'Map and Results'!$G69))-0.5*SQRT((-TowerDistanceMatrix!H51+'Map and Results'!$G$28+'Map and Results'!$G69)*(TowerDistanceMatrix!H51+'Map and Results'!$G$28-'Map and Results'!$G69)*(TowerDistanceMatrix!H51-'Map and Results'!$G$28+'Map and Results'!$G69)*(TowerDistanceMatrix!H51+'Map and Results'!$G$28+'Map and Results'!$G69))))</f>
        <v>0</v>
      </c>
      <c r="I52">
        <f ca="1">IF(TowerDistanceMatrix!I51&lt;=ABS('Map and Results'!$G$29-'Map and Results'!$G69),MIN('Map and Results'!$H$29,'Map and Results'!$H69),IF(TowerDistanceMatrix!I51&gt;=('Map and Results'!$G69+'Map and Results'!$G$29),0,'Map and Results'!$G$29^2*ACOS((TowerDistanceMatrix!I51^2+'Map and Results'!$G$29^2-'Map and Results'!$G69^2)/(2*TowerDistanceMatrix!I51*'Map and Results'!$G$29))+'Map and Results'!$G69^2*ACOS((TowerDistanceMatrix!I51^2-'Map and Results'!$G$29^2+'Map and Results'!$G69^2)/(2*TowerDistanceMatrix!I51*'Map and Results'!$G69))-0.5*SQRT((-TowerDistanceMatrix!I51+'Map and Results'!$G$29+'Map and Results'!$G69)*(TowerDistanceMatrix!I51+'Map and Results'!$G$29-'Map and Results'!$G69)*(TowerDistanceMatrix!I51-'Map and Results'!$G$29+'Map and Results'!$G69)*(TowerDistanceMatrix!I51+'Map and Results'!$G$29+'Map and Results'!$G69))))</f>
        <v>0</v>
      </c>
      <c r="J52">
        <f ca="1">IF(TowerDistanceMatrix!J51&lt;=ABS('Map and Results'!$G$30-'Map and Results'!$G69),MIN('Map and Results'!$H$30,'Map and Results'!$H69),IF(TowerDistanceMatrix!J51&gt;=('Map and Results'!$G69+'Map and Results'!$G$30),0,'Map and Results'!$G$30^2*ACOS((TowerDistanceMatrix!J51^2+'Map and Results'!$G$30^2-'Map and Results'!$G69^2)/(2*TowerDistanceMatrix!J51*'Map and Results'!$G$30))+'Map and Results'!$G69^2*ACOS((TowerDistanceMatrix!J51^2-'Map and Results'!$G$30^2+'Map and Results'!$G69^2)/(2*TowerDistanceMatrix!J51*'Map and Results'!$G69))-0.5*SQRT((-TowerDistanceMatrix!J51+'Map and Results'!$G$30+'Map and Results'!$G69)*(TowerDistanceMatrix!J51+'Map and Results'!$G$30-'Map and Results'!$G69)*(TowerDistanceMatrix!J51-'Map and Results'!$G$30+'Map and Results'!$G69)*(TowerDistanceMatrix!J51+'Map and Results'!$G$30+'Map and Results'!$G69))))</f>
        <v>0</v>
      </c>
      <c r="K52" s="26">
        <f ca="1">IF(TowerDistanceMatrix!K51&lt;=ABS('Map and Results'!$G$31-'Map and Results'!$G69),MIN('Map and Results'!$H$31,'Map and Results'!$H69),IF(TowerDistanceMatrix!K51&gt;=('Map and Results'!$G69+'Map and Results'!$G$31),0,'Map and Results'!$G$31^2*ACOS((TowerDistanceMatrix!K51^2+'Map and Results'!$G$31^2-'Map and Results'!$G69^2)/(2*TowerDistanceMatrix!K51*'Map and Results'!$G$31))+'Map and Results'!$G69^2*ACOS((TowerDistanceMatrix!K51^2-'Map and Results'!$G$31^2+'Map and Results'!$G69^2)/(2*TowerDistanceMatrix!K51*'Map and Results'!$G69))-0.5*SQRT((-TowerDistanceMatrix!K51+'Map and Results'!$G$31+'Map and Results'!$G69)*(TowerDistanceMatrix!K51+'Map and Results'!$G$31-'Map and Results'!$G69)*(TowerDistanceMatrix!K51-'Map and Results'!$G$31+'Map and Results'!$G69)*(TowerDistanceMatrix!K51+'Map and Results'!$G$31+'Map and Results'!$G69))))</f>
        <v>0</v>
      </c>
      <c r="L52" s="26">
        <f ca="1">IF(TowerDistanceMatrix!L51&lt;=ABS('Map and Results'!$G$32-'Map and Results'!$G69),MIN('Map and Results'!$H$32,'Map and Results'!$H69),IF(TowerDistanceMatrix!L51&gt;=('Map and Results'!$G69+'Map and Results'!$G$32),0,'Map and Results'!$G$32^2*ACOS((TowerDistanceMatrix!L51^2+'Map and Results'!$G$32^2-'Map and Results'!$G69^2)/(2*TowerDistanceMatrix!L51*'Map and Results'!$G$32))+'Map and Results'!$G69^2*ACOS((TowerDistanceMatrix!L51^2-'Map and Results'!$G$32^2+'Map and Results'!$G69^2)/(2*TowerDistanceMatrix!L51*'Map and Results'!$G69))-0.5*SQRT((-TowerDistanceMatrix!L51+'Map and Results'!$G$32+'Map and Results'!$G69)*(TowerDistanceMatrix!L51+'Map and Results'!$G$32-'Map and Results'!$G69)*(TowerDistanceMatrix!L51-'Map and Results'!$G$32+'Map and Results'!$G69)*(TowerDistanceMatrix!L51+'Map and Results'!$G$32+'Map and Results'!$G69))))</f>
        <v>0</v>
      </c>
      <c r="M52" s="26">
        <f ca="1">IF(TowerDistanceMatrix!M51&lt;=ABS('Map and Results'!$G$33-'Map and Results'!$G69),MIN('Map and Results'!$H$33,'Map and Results'!$H69),IF(TowerDistanceMatrix!M51&gt;=('Map and Results'!$G69+'Map and Results'!$G$33),0,'Map and Results'!$G$33^2*ACOS((TowerDistanceMatrix!M51^2+'Map and Results'!$G$33^2-'Map and Results'!$G69^2)/(2*TowerDistanceMatrix!M51*'Map and Results'!$G$33))+'Map and Results'!$G69^2*ACOS((TowerDistanceMatrix!M51^2-'Map and Results'!$G$33^2+'Map and Results'!$G69^2)/(2*TowerDistanceMatrix!M51*'Map and Results'!$G69))-0.5*SQRT((-TowerDistanceMatrix!M51+'Map and Results'!$G$33+'Map and Results'!$G69)*(TowerDistanceMatrix!M51+'Map and Results'!$G$33-'Map and Results'!$G69)*(TowerDistanceMatrix!M51-'Map and Results'!$G$33+'Map and Results'!$G69)*(TowerDistanceMatrix!M51+'Map and Results'!$G$33+'Map and Results'!$G69))))</f>
        <v>0</v>
      </c>
      <c r="N52" s="26">
        <f ca="1">IF(TowerDistanceMatrix!N51&lt;=ABS('Map and Results'!$G$34-'Map and Results'!$G69),MIN('Map and Results'!$H$34,'Map and Results'!$H69),IF(TowerDistanceMatrix!N51&gt;=('Map and Results'!$G69+'Map and Results'!$G$34),0,'Map and Results'!$G$34^2*ACOS((TowerDistanceMatrix!N51^2+'Map and Results'!$G$34^2-'Map and Results'!$G69^2)/(2*TowerDistanceMatrix!N51*'Map and Results'!$G$34))+'Map and Results'!$G69^2*ACOS((TowerDistanceMatrix!N51^2-'Map and Results'!$G$34^2+'Map and Results'!$G69^2)/(2*TowerDistanceMatrix!N51*'Map and Results'!$G69))-0.5*SQRT((-TowerDistanceMatrix!N51+'Map and Results'!$G$34+'Map and Results'!$G69)*(TowerDistanceMatrix!N51+'Map and Results'!$G$34-'Map and Results'!$G69)*(TowerDistanceMatrix!N51-'Map and Results'!$G$34+'Map and Results'!$G69)*(TowerDistanceMatrix!N51+'Map and Results'!$G$34+'Map and Results'!$G69))))</f>
        <v>95.467101697620706</v>
      </c>
      <c r="O52" s="26">
        <f ca="1">IF(TowerDistanceMatrix!O51&lt;=ABS('Map and Results'!$G$35-'Map and Results'!$G69),MIN('Map and Results'!$H$35,'Map and Results'!$H69),IF(TowerDistanceMatrix!O51&gt;=('Map and Results'!$G69+'Map and Results'!$G$35),0,'Map and Results'!$G$35^2*ACOS((TowerDistanceMatrix!O51^2+'Map and Results'!$G$35^2-'Map and Results'!$G69^2)/(2*TowerDistanceMatrix!O51*'Map and Results'!$G$35))+'Map and Results'!$G69^2*ACOS((TowerDistanceMatrix!O51^2-'Map and Results'!$G$35^2+'Map and Results'!$G69^2)/(2*TowerDistanceMatrix!O51*'Map and Results'!$G69))-0.5*SQRT((-TowerDistanceMatrix!O51+'Map and Results'!$G$35+'Map and Results'!$G69)*(TowerDistanceMatrix!O51+'Map and Results'!$G$35-'Map and Results'!$G69)*(TowerDistanceMatrix!O51-'Map and Results'!$G$35+'Map and Results'!$G69)*(TowerDistanceMatrix!O51+'Map and Results'!$G$35+'Map and Results'!$G69))))</f>
        <v>485.783596660988</v>
      </c>
      <c r="P52" s="26">
        <f ca="1">IF(TowerDistanceMatrix!P51&lt;=ABS('Map and Results'!$G$36-'Map and Results'!$G69),MIN('Map and Results'!$H$36,'Map and Results'!$H69),IF(TowerDistanceMatrix!P51&gt;=('Map and Results'!$G69+'Map and Results'!$G$36),0,'Map and Results'!$G$36^2*ACOS((TowerDistanceMatrix!P51^2+'Map and Results'!$G$36^2-'Map and Results'!$G69^2)/(2*TowerDistanceMatrix!P51*'Map and Results'!$G$36))+'Map and Results'!$G69^2*ACOS((TowerDistanceMatrix!P51^2-'Map and Results'!$G$36^2+'Map and Results'!$G69^2)/(2*TowerDistanceMatrix!P51*'Map and Results'!$G69))-0.5*SQRT((-TowerDistanceMatrix!P51+'Map and Results'!$G$36+'Map and Results'!$G69)*(TowerDistanceMatrix!P51+'Map and Results'!$G$36-'Map and Results'!$G69)*(TowerDistanceMatrix!P51-'Map and Results'!$G$36+'Map and Results'!$G69)*(TowerDistanceMatrix!P51+'Map and Results'!$G$36+'Map and Results'!$G69))))</f>
        <v>0</v>
      </c>
      <c r="Q52" s="26">
        <f ca="1">IF(TowerDistanceMatrix!Q51&lt;=ABS('Map and Results'!$G$37-'Map and Results'!$G69),MIN('Map and Results'!$H$37,'Map and Results'!$H69),IF(TowerDistanceMatrix!Q51&gt;=('Map and Results'!$G69+'Map and Results'!$G$37),0,'Map and Results'!$G$37^2*ACOS((TowerDistanceMatrix!Q51^2+'Map and Results'!$G$37^2-'Map and Results'!$G69^2)/(2*TowerDistanceMatrix!Q51*'Map and Results'!$G$37))+'Map and Results'!$G69^2*ACOS((TowerDistanceMatrix!Q51^2-'Map and Results'!$G$37^2+'Map and Results'!$G69^2)/(2*TowerDistanceMatrix!Q51*'Map and Results'!$G69))-0.5*SQRT((-TowerDistanceMatrix!Q51+'Map and Results'!$G$37+'Map and Results'!$G69)*(TowerDistanceMatrix!Q51+'Map and Results'!$G$37-'Map and Results'!$G69)*(TowerDistanceMatrix!Q51-'Map and Results'!$G$37+'Map and Results'!$G69)*(TowerDistanceMatrix!Q51+'Map and Results'!$G$37+'Map and Results'!$G69))))</f>
        <v>0</v>
      </c>
      <c r="R52" s="26">
        <f ca="1">IF(TowerDistanceMatrix!R51&lt;=ABS('Map and Results'!$G$38-'Map and Results'!$G69),MIN('Map and Results'!$H$38,'Map and Results'!$H69),IF(TowerDistanceMatrix!R51&gt;=('Map and Results'!$G69+'Map and Results'!$G$38),0,'Map and Results'!$G$38^2*ACOS((TowerDistanceMatrix!R51^2+'Map and Results'!$G$38^2-'Map and Results'!$G69^2)/(2*TowerDistanceMatrix!R51*'Map and Results'!$G$38))+'Map and Results'!$G69^2*ACOS((TowerDistanceMatrix!R51^2-'Map and Results'!$G$38^2+'Map and Results'!$G69^2)/(2*TowerDistanceMatrix!R51*'Map and Results'!$G69))-0.5*SQRT((-TowerDistanceMatrix!R51+'Map and Results'!$G$38+'Map and Results'!$G69)*(TowerDistanceMatrix!R51+'Map and Results'!$G$38-'Map and Results'!$G69)*(TowerDistanceMatrix!R51-'Map and Results'!$G$38+'Map and Results'!$G69)*(TowerDistanceMatrix!R51+'Map and Results'!$G$38+'Map and Results'!$G69))))</f>
        <v>0</v>
      </c>
      <c r="S52" s="26">
        <f ca="1">IF(TowerDistanceMatrix!S51&lt;=ABS('Map and Results'!$G$39-'Map and Results'!$G69),MIN('Map and Results'!$H$39,'Map and Results'!$H69),IF(TowerDistanceMatrix!S51&gt;=('Map and Results'!$G69+'Map and Results'!$G$39),0,'Map and Results'!$G$39^2*ACOS((TowerDistanceMatrix!S51^2+'Map and Results'!$G$39^2-'Map and Results'!$G69^2)/(2*TowerDistanceMatrix!S51*'Map and Results'!$G$39))+'Map and Results'!$G69^2*ACOS((TowerDistanceMatrix!S51^2-'Map and Results'!$G$39^2+'Map and Results'!$G69^2)/(2*TowerDistanceMatrix!S51*'Map and Results'!$G69))-0.5*SQRT((-TowerDistanceMatrix!S51+'Map and Results'!$G$39+'Map and Results'!$G69)*(TowerDistanceMatrix!S51+'Map and Results'!$G$39-'Map and Results'!$G69)*(TowerDistanceMatrix!S51-'Map and Results'!$G$39+'Map and Results'!$G69)*(TowerDistanceMatrix!S51+'Map and Results'!$G$39+'Map and Results'!$G69))))</f>
        <v>0</v>
      </c>
      <c r="T52" s="26">
        <f ca="1">IF(TowerDistanceMatrix!T51&lt;=ABS('Map and Results'!$G$40-'Map and Results'!$G69),MIN('Map and Results'!$H$40,'Map and Results'!$H69),IF(TowerDistanceMatrix!T51&gt;=('Map and Results'!$G69+'Map and Results'!$G$40),0,'Map and Results'!$G$40^2*ACOS((TowerDistanceMatrix!T51^2+'Map and Results'!$G$40^2-'Map and Results'!$G69^2)/(2*TowerDistanceMatrix!T51*'Map and Results'!$G$40))+'Map and Results'!$G69^2*ACOS((TowerDistanceMatrix!T51^2-'Map and Results'!$G$40^2+'Map and Results'!$G69^2)/(2*TowerDistanceMatrix!T51*'Map and Results'!$G69))-0.5*SQRT((-TowerDistanceMatrix!T51+'Map and Results'!$G$40+'Map and Results'!$G69)*(TowerDistanceMatrix!T51+'Map and Results'!$G$40-'Map and Results'!$G69)*(TowerDistanceMatrix!T51-'Map and Results'!$G$40+'Map and Results'!$G69)*(TowerDistanceMatrix!T51+'Map and Results'!$G$40+'Map and Results'!$G69))))</f>
        <v>0</v>
      </c>
      <c r="U52" s="26">
        <f ca="1">IF(TowerDistanceMatrix!U51&lt;=ABS('Map and Results'!$G$41-'Map and Results'!$G69),MIN('Map and Results'!$H$41,'Map and Results'!$H69),IF(TowerDistanceMatrix!U51&gt;=('Map and Results'!$G69+'Map and Results'!$G$41),0,'Map and Results'!$G$41^2*ACOS((TowerDistanceMatrix!U51^2+'Map and Results'!$G$41^2-'Map and Results'!$G69^2)/(2*TowerDistanceMatrix!U51*'Map and Results'!$G$41))+'Map and Results'!$G69^2*ACOS((TowerDistanceMatrix!U51^2-'Map and Results'!$G$41^2+'Map and Results'!$G69^2)/(2*TowerDistanceMatrix!U51*'Map and Results'!$G69))-0.5*SQRT((-TowerDistanceMatrix!U51+'Map and Results'!$G$41+'Map and Results'!$G69)*(TowerDistanceMatrix!U51+'Map and Results'!$G$41-'Map and Results'!$G69)*(TowerDistanceMatrix!U51-'Map and Results'!$G$41+'Map and Results'!$G69)*(TowerDistanceMatrix!U51+'Map and Results'!$G$41+'Map and Results'!$G69))))</f>
        <v>0</v>
      </c>
      <c r="V52" s="26">
        <f ca="1">IF(TowerDistanceMatrix!V51&lt;=ABS('Map and Results'!$G$42-'Map and Results'!$G69),MIN('Map and Results'!$H$42,'Map and Results'!$H69),IF(TowerDistanceMatrix!V51&gt;=('Map and Results'!$G69+'Map and Results'!$G$42),0,'Map and Results'!$G$42^2*ACOS((TowerDistanceMatrix!V51^2+'Map and Results'!$G$42^2-'Map and Results'!$G69^2)/(2*TowerDistanceMatrix!V51*'Map and Results'!$G$42))+'Map and Results'!$G69^2*ACOS((TowerDistanceMatrix!V51^2-'Map and Results'!$G$42^2+'Map and Results'!$G69^2)/(2*TowerDistanceMatrix!V51*'Map and Results'!$G69))-0.5*SQRT((-TowerDistanceMatrix!V51+'Map and Results'!$G$42+'Map and Results'!$G69)*(TowerDistanceMatrix!V51+'Map and Results'!$G$42-'Map and Results'!$G69)*(TowerDistanceMatrix!V51-'Map and Results'!$G$42+'Map and Results'!$G69)*(TowerDistanceMatrix!V51+'Map and Results'!$G$42+'Map and Results'!$G69))))</f>
        <v>0</v>
      </c>
      <c r="W52" s="26">
        <f ca="1">IF(TowerDistanceMatrix!W51&lt;=ABS('Map and Results'!$G$43-'Map and Results'!$G69),MIN('Map and Results'!$H$43,'Map and Results'!$H69),IF(TowerDistanceMatrix!W51&gt;=('Map and Results'!$G69+'Map and Results'!$G$43),0,'Map and Results'!$G$43^2*ACOS((TowerDistanceMatrix!W51^2+'Map and Results'!$G$43^2-'Map and Results'!$G69^2)/(2*TowerDistanceMatrix!W51*'Map and Results'!$G$43))+'Map and Results'!$G69^2*ACOS((TowerDistanceMatrix!W51^2-'Map and Results'!$G$43^2+'Map and Results'!$G69^2)/(2*TowerDistanceMatrix!W51*'Map and Results'!$G69))-0.5*SQRT((-TowerDistanceMatrix!W51+'Map and Results'!$G$43+'Map and Results'!$G69)*(TowerDistanceMatrix!W51+'Map and Results'!$G$43-'Map and Results'!$G69)*(TowerDistanceMatrix!W51-'Map and Results'!$G$43+'Map and Results'!$G69)*(TowerDistanceMatrix!W51+'Map and Results'!$G$43+'Map and Results'!$G69))))</f>
        <v>0</v>
      </c>
      <c r="X52" s="26">
        <f ca="1">IF(TowerDistanceMatrix!X51&lt;=ABS('Map and Results'!$G$44-'Map and Results'!$G69),MIN('Map and Results'!$H$44,'Map and Results'!$H69),IF(TowerDistanceMatrix!X51&gt;=('Map and Results'!$G69+'Map and Results'!$G$44),0,'Map and Results'!$G$44^2*ACOS((TowerDistanceMatrix!X51^2+'Map and Results'!$G$44^2-'Map and Results'!$G69^2)/(2*TowerDistanceMatrix!X51*'Map and Results'!$G$44))+'Map and Results'!$G69^2*ACOS((TowerDistanceMatrix!X51^2-'Map and Results'!$G$44^2+'Map and Results'!$G69^2)/(2*TowerDistanceMatrix!X51*'Map and Results'!$G69))-0.5*SQRT((-TowerDistanceMatrix!X51+'Map and Results'!$G$44+'Map and Results'!$G69)*(TowerDistanceMatrix!X51+'Map and Results'!$G$44-'Map and Results'!$G69)*(TowerDistanceMatrix!X51-'Map and Results'!$G$44+'Map and Results'!$G69)*(TowerDistanceMatrix!X51+'Map and Results'!$G$44+'Map and Results'!$G69))))</f>
        <v>0</v>
      </c>
      <c r="Y52" s="26">
        <f ca="1">IF(TowerDistanceMatrix!Y51&lt;=ABS('Map and Results'!$G$45-'Map and Results'!$G69),MIN('Map and Results'!$H$45,'Map and Results'!$H69),IF(TowerDistanceMatrix!Y51&gt;=('Map and Results'!$G69+'Map and Results'!$G$45),0,'Map and Results'!$G$45^2*ACOS((TowerDistanceMatrix!Y51^2+'Map and Results'!$G$45^2-'Map and Results'!$G69^2)/(2*TowerDistanceMatrix!Y51*'Map and Results'!$G$45))+'Map and Results'!$G69^2*ACOS((TowerDistanceMatrix!Y51^2-'Map and Results'!$G$45^2+'Map and Results'!$G69^2)/(2*TowerDistanceMatrix!Y51*'Map and Results'!$G69))-0.5*SQRT((-TowerDistanceMatrix!Y51+'Map and Results'!$G$45+'Map and Results'!$G69)*(TowerDistanceMatrix!Y51+'Map and Results'!$G$45-'Map and Results'!$G69)*(TowerDistanceMatrix!Y51-'Map and Results'!$G$45+'Map and Results'!$G69)*(TowerDistanceMatrix!Y51+'Map and Results'!$G$45+'Map and Results'!$G69))))</f>
        <v>0</v>
      </c>
      <c r="Z52" s="26">
        <f ca="1">IF(TowerDistanceMatrix!Z51&lt;=ABS('Map and Results'!$G$46-'Map and Results'!$G69),MIN('Map and Results'!$H$46,'Map and Results'!$H69),IF(TowerDistanceMatrix!Z51&gt;=('Map and Results'!$G69+'Map and Results'!$G$46),0,'Map and Results'!$G$46^2*ACOS((TowerDistanceMatrix!Z51^2+'Map and Results'!$G$46^2-'Map and Results'!$G69^2)/(2*TowerDistanceMatrix!Z51*'Map and Results'!$G$46))+'Map and Results'!$G69^2*ACOS((TowerDistanceMatrix!Z51^2-'Map and Results'!$G$46^2+'Map and Results'!$G69^2)/(2*TowerDistanceMatrix!Z51*'Map and Results'!$G69))-0.5*SQRT((-TowerDistanceMatrix!Z51+'Map and Results'!$G$46+'Map and Results'!$G69)*(TowerDistanceMatrix!Z51+'Map and Results'!$G$46-'Map and Results'!$G69)*(TowerDistanceMatrix!Z51-'Map and Results'!$G$46+'Map and Results'!$G69)*(TowerDistanceMatrix!Z51+'Map and Results'!$G$46+'Map and Results'!$G69))))</f>
        <v>0</v>
      </c>
      <c r="AA52" s="26">
        <f ca="1">IF(TowerDistanceMatrix!AA51&lt;=ABS('Map and Results'!$G$47-'Map and Results'!$G69),MIN('Map and Results'!$H$47,'Map and Results'!$H69),IF(TowerDistanceMatrix!AA51&gt;=('Map and Results'!$G69+'Map and Results'!$G$47),0,'Map and Results'!$G$47^2*ACOS((TowerDistanceMatrix!AA51^2+'Map and Results'!$G$47^2-'Map and Results'!$G69^2)/(2*TowerDistanceMatrix!AA51*'Map and Results'!$G$47))+'Map and Results'!$G69^2*ACOS((TowerDistanceMatrix!AA51^2-'Map and Results'!$G$47^2+'Map and Results'!$G69^2)/(2*TowerDistanceMatrix!AA51*'Map and Results'!$G69))-0.5*SQRT((-TowerDistanceMatrix!AA51+'Map and Results'!$G$47+'Map and Results'!$G69)*(TowerDistanceMatrix!AA51+'Map and Results'!$G$47-'Map and Results'!$G69)*(TowerDistanceMatrix!AA51-'Map and Results'!$G$47+'Map and Results'!$G69)*(TowerDistanceMatrix!AA51+'Map and Results'!$G$47+'Map and Results'!$G69))))</f>
        <v>0</v>
      </c>
      <c r="AB52" s="26">
        <f ca="1">IF(TowerDistanceMatrix!AB51&lt;=ABS('Map and Results'!$G$48-'Map and Results'!$G69),MIN('Map and Results'!$H$48,'Map and Results'!$H69),IF(TowerDistanceMatrix!AB51&gt;=('Map and Results'!$G69+'Map and Results'!$G$48),0,'Map and Results'!$G$48^2*ACOS((TowerDistanceMatrix!AB51^2+'Map and Results'!$G$48^2-'Map and Results'!$G69^2)/(2*TowerDistanceMatrix!AB51*'Map and Results'!$G$48))+'Map and Results'!$G69^2*ACOS((TowerDistanceMatrix!AB51^2-'Map and Results'!$G$48^2+'Map and Results'!$G69^2)/(2*TowerDistanceMatrix!AB51*'Map and Results'!$G69))-0.5*SQRT((-TowerDistanceMatrix!AB51+'Map and Results'!$G$48+'Map and Results'!$G69)*(TowerDistanceMatrix!AB51+'Map and Results'!$G$48-'Map and Results'!$G69)*(TowerDistanceMatrix!AB51-'Map and Results'!$G$48+'Map and Results'!$G69)*(TowerDistanceMatrix!AB51+'Map and Results'!$G$48+'Map and Results'!$G69))))</f>
        <v>0</v>
      </c>
      <c r="AC52" s="26">
        <f ca="1">IF(TowerDistanceMatrix!AC51&lt;=ABS('Map and Results'!$G$49-'Map and Results'!$G69),MIN('Map and Results'!$H$49,'Map and Results'!$H69),IF(TowerDistanceMatrix!AC51&gt;=('Map and Results'!$G69+'Map and Results'!$G$49),0,'Map and Results'!$G$49^2*ACOS((TowerDistanceMatrix!AC51^2+'Map and Results'!$G$49^2-'Map and Results'!$G69^2)/(2*TowerDistanceMatrix!AC51*'Map and Results'!$G$49))+'Map and Results'!$G69^2*ACOS((TowerDistanceMatrix!AC51^2-'Map and Results'!$G$49^2+'Map and Results'!$G69^2)/(2*TowerDistanceMatrix!AC51*'Map and Results'!$G69))-0.5*SQRT((-TowerDistanceMatrix!AC51+'Map and Results'!$G$49+'Map and Results'!$G69)*(TowerDistanceMatrix!AC51+'Map and Results'!$G$49-'Map and Results'!$G69)*(TowerDistanceMatrix!AC51-'Map and Results'!$G$49+'Map and Results'!$G69)*(TowerDistanceMatrix!AC51+'Map and Results'!$G$49+'Map and Results'!$G69))))</f>
        <v>0</v>
      </c>
      <c r="AD52" s="26">
        <f ca="1">IF(TowerDistanceMatrix!AD51&lt;=ABS('Map and Results'!$G$50-'Map and Results'!$G69),MIN('Map and Results'!$H$50,'Map and Results'!$H69),IF(TowerDistanceMatrix!AD51&gt;=('Map and Results'!$G69+'Map and Results'!$G$50),0,'Map and Results'!$G$50^2*ACOS((TowerDistanceMatrix!AD51^2+'Map and Results'!$G$50^2-'Map and Results'!$G69^2)/(2*TowerDistanceMatrix!AD51*'Map and Results'!$G$50))+'Map and Results'!$G69^2*ACOS((TowerDistanceMatrix!AD51^2-'Map and Results'!$G$50^2+'Map and Results'!$G69^2)/(2*TowerDistanceMatrix!AD51*'Map and Results'!$G69))-0.5*SQRT((-TowerDistanceMatrix!AD51+'Map and Results'!$G$50+'Map and Results'!$G69)*(TowerDistanceMatrix!AD51+'Map and Results'!$G$50-'Map and Results'!$G69)*(TowerDistanceMatrix!AD51-'Map and Results'!$G$50+'Map and Results'!$G69)*(TowerDistanceMatrix!AD51+'Map and Results'!$G$50+'Map and Results'!$G69))))</f>
        <v>0</v>
      </c>
      <c r="AE52" s="26">
        <f ca="1">IF(TowerDistanceMatrix!AE51&lt;=ABS('Map and Results'!$G$51-'Map and Results'!$G69),MIN('Map and Results'!$H$51,'Map and Results'!$H69),IF(TowerDistanceMatrix!AE51&gt;=('Map and Results'!$G69+'Map and Results'!$G$51),0,'Map and Results'!$G$51^2*ACOS((TowerDistanceMatrix!AE51^2+'Map and Results'!$G$51^2-'Map and Results'!$G69^2)/(2*TowerDistanceMatrix!AE51*'Map and Results'!$G$51))+'Map and Results'!$G69^2*ACOS((TowerDistanceMatrix!AE51^2-'Map and Results'!$G$51^2+'Map and Results'!$G69^2)/(2*TowerDistanceMatrix!AE51*'Map and Results'!$G69))-0.5*SQRT((-TowerDistanceMatrix!AE51+'Map and Results'!$G$51+'Map and Results'!$G69)*(TowerDistanceMatrix!AE51+'Map and Results'!$G$51-'Map and Results'!$G69)*(TowerDistanceMatrix!AE51-'Map and Results'!$G$51+'Map and Results'!$G69)*(TowerDistanceMatrix!AE51+'Map and Results'!$G$51+'Map and Results'!$G69))))</f>
        <v>0</v>
      </c>
      <c r="AF52" s="26">
        <f ca="1">IF(TowerDistanceMatrix!AF51&lt;=ABS('Map and Results'!$G$52-'Map and Results'!$G69),MIN('Map and Results'!$H$52,'Map and Results'!$H69),IF(TowerDistanceMatrix!AF51&gt;=('Map and Results'!$G69+'Map and Results'!$G$52),0,'Map and Results'!$G$52^2*ACOS((TowerDistanceMatrix!AF51^2+'Map and Results'!$G$52^2-'Map and Results'!$G69^2)/(2*TowerDistanceMatrix!AF51*'Map and Results'!$G$52))+'Map and Results'!$G69^2*ACOS((TowerDistanceMatrix!AF51^2-'Map and Results'!$G$52^2+'Map and Results'!$G69^2)/(2*TowerDistanceMatrix!AF51*'Map and Results'!$G69))-0.5*SQRT((-TowerDistanceMatrix!AF51+'Map and Results'!$G$52+'Map and Results'!$G69)*(TowerDistanceMatrix!AF51+'Map and Results'!$G$52-'Map and Results'!$G69)*(TowerDistanceMatrix!AF51-'Map and Results'!$G$52+'Map and Results'!$G69)*(TowerDistanceMatrix!AF51+'Map and Results'!$G$52+'Map and Results'!$G69))))</f>
        <v>0</v>
      </c>
      <c r="AG52" s="26">
        <f ca="1">IF(TowerDistanceMatrix!AG51&lt;=ABS('Map and Results'!$G$53-'Map and Results'!$G69),MIN('Map and Results'!$H$53,'Map and Results'!$H69),IF(TowerDistanceMatrix!AG51&gt;=('Map and Results'!$G69+'Map and Results'!$G$53),0,'Map and Results'!$G$53^2*ACOS((TowerDistanceMatrix!AG51^2+'Map and Results'!$G$53^2-'Map and Results'!$G69^2)/(2*TowerDistanceMatrix!AG51*'Map and Results'!$G$53))+'Map and Results'!$G69^2*ACOS((TowerDistanceMatrix!AG51^2-'Map and Results'!$G$53^2+'Map and Results'!$G69^2)/(2*TowerDistanceMatrix!AG51*'Map and Results'!$G69))-0.5*SQRT((-TowerDistanceMatrix!AG51+'Map and Results'!$G$53+'Map and Results'!$G69)*(TowerDistanceMatrix!AG51+'Map and Results'!$G$53-'Map and Results'!$G69)*(TowerDistanceMatrix!AG51-'Map and Results'!$G$53+'Map and Results'!$G69)*(TowerDistanceMatrix!AG51+'Map and Results'!$G$53+'Map and Results'!$G69))))</f>
        <v>0</v>
      </c>
      <c r="AH52" s="26">
        <f ca="1">IF(TowerDistanceMatrix!AH51&lt;=ABS('Map and Results'!$G$54-'Map and Results'!$G69),MIN('Map and Results'!$H$54,'Map and Results'!$H69),IF(TowerDistanceMatrix!AH51&gt;=('Map and Results'!$G69+'Map and Results'!$G$54),0,'Map and Results'!$G$54^2*ACOS((TowerDistanceMatrix!AH51^2+'Map and Results'!$G$54^2-'Map and Results'!$G69^2)/(2*TowerDistanceMatrix!AH51*'Map and Results'!$G$54))+'Map and Results'!$G69^2*ACOS((TowerDistanceMatrix!AH51^2-'Map and Results'!$G$54^2+'Map and Results'!$G69^2)/(2*TowerDistanceMatrix!AH51*'Map and Results'!$G69))-0.5*SQRT((-TowerDistanceMatrix!AH51+'Map and Results'!$G$54+'Map and Results'!$G69)*(TowerDistanceMatrix!AH51+'Map and Results'!$G$54-'Map and Results'!$G69)*(TowerDistanceMatrix!AH51-'Map and Results'!$G$54+'Map and Results'!$G69)*(TowerDistanceMatrix!AH51+'Map and Results'!$G$54+'Map and Results'!$G69))))</f>
        <v>0</v>
      </c>
      <c r="AI52" s="26">
        <f ca="1">IF(TowerDistanceMatrix!AI51&lt;=ABS('Map and Results'!$G$55-'Map and Results'!$G69),MIN('Map and Results'!$H$55,'Map and Results'!$H69),IF(TowerDistanceMatrix!AI51&gt;=('Map and Results'!$G69+'Map and Results'!$G$55),0,'Map and Results'!$G$55^2*ACOS((TowerDistanceMatrix!AI51^2+'Map and Results'!$G$55^2-'Map and Results'!$G69^2)/(2*TowerDistanceMatrix!AI51*'Map and Results'!$G$55))+'Map and Results'!$G69^2*ACOS((TowerDistanceMatrix!AI51^2-'Map and Results'!$G$55^2+'Map and Results'!$G69^2)/(2*TowerDistanceMatrix!AI51*'Map and Results'!$G69))-0.5*SQRT((-TowerDistanceMatrix!AI51+'Map and Results'!$G$55+'Map and Results'!$G69)*(TowerDistanceMatrix!AI51+'Map and Results'!$G$55-'Map and Results'!$G69)*(TowerDistanceMatrix!AI51-'Map and Results'!$G$55+'Map and Results'!$G69)*(TowerDistanceMatrix!AI51+'Map and Results'!$G$55+'Map and Results'!$G69))))</f>
        <v>0</v>
      </c>
      <c r="AJ52" s="26">
        <f ca="1">IF(TowerDistanceMatrix!AJ51&lt;=ABS('Map and Results'!$G$56-'Map and Results'!$G69),MIN('Map and Results'!$H$56,'Map and Results'!$H69),IF(TowerDistanceMatrix!AJ51&gt;=('Map and Results'!$G69+'Map and Results'!$G$56),0,'Map and Results'!$G$56^2*ACOS((TowerDistanceMatrix!AJ51^2+'Map and Results'!$G$56^2-'Map and Results'!$G69^2)/(2*TowerDistanceMatrix!AJ51*'Map and Results'!$G$56))+'Map and Results'!$G69^2*ACOS((TowerDistanceMatrix!AJ51^2-'Map and Results'!$G$56^2+'Map and Results'!$G69^2)/(2*TowerDistanceMatrix!AJ51*'Map and Results'!$G69))-0.5*SQRT((-TowerDistanceMatrix!AJ51+'Map and Results'!$G$56+'Map and Results'!$G69)*(TowerDistanceMatrix!AJ51+'Map and Results'!$G$56-'Map and Results'!$G69)*(TowerDistanceMatrix!AJ51-'Map and Results'!$G$56+'Map and Results'!$G69)*(TowerDistanceMatrix!AJ51+'Map and Results'!$G$56+'Map and Results'!$G69))))</f>
        <v>0</v>
      </c>
      <c r="AK52" s="26">
        <f ca="1">IF(TowerDistanceMatrix!AK51&lt;=ABS('Map and Results'!$G$57-'Map and Results'!$G69),MIN('Map and Results'!$H$57,'Map and Results'!$H69),IF(TowerDistanceMatrix!AK51&gt;=('Map and Results'!$G69+'Map and Results'!$G$57),0,'Map and Results'!$G$57^2*ACOS((TowerDistanceMatrix!AK51^2+'Map and Results'!$G$57^2-'Map and Results'!$G69^2)/(2*TowerDistanceMatrix!AK51*'Map and Results'!$G$57))+'Map and Results'!$G69^2*ACOS((TowerDistanceMatrix!AK51^2-'Map and Results'!$G$57^2+'Map and Results'!$G69^2)/(2*TowerDistanceMatrix!AK51*'Map and Results'!$G69))-0.5*SQRT((-TowerDistanceMatrix!AK51+'Map and Results'!$G$57+'Map and Results'!$G69)*(TowerDistanceMatrix!AK51+'Map and Results'!$G$57-'Map and Results'!$G69)*(TowerDistanceMatrix!AK51-'Map and Results'!$G$57+'Map and Results'!$G69)*(TowerDistanceMatrix!AK51+'Map and Results'!$G$57+'Map and Results'!$G69))))</f>
        <v>0</v>
      </c>
      <c r="AL52" s="26">
        <f ca="1">IF(TowerDistanceMatrix!AL51&lt;=ABS('Map and Results'!$G$58-'Map and Results'!$G69),MIN('Map and Results'!$H$58,'Map and Results'!$H69),IF(TowerDistanceMatrix!AL51&gt;=('Map and Results'!$G69+'Map and Results'!$G$58),0,'Map and Results'!$G$58^2*ACOS((TowerDistanceMatrix!AL51^2+'Map and Results'!$G$58^2-'Map and Results'!$G69^2)/(2*TowerDistanceMatrix!AL51*'Map and Results'!$G$58))+'Map and Results'!$G69^2*ACOS((TowerDistanceMatrix!AL51^2-'Map and Results'!$G$58^2+'Map and Results'!$G69^2)/(2*TowerDistanceMatrix!AL51*'Map and Results'!$G69))-0.5*SQRT((-TowerDistanceMatrix!AL51+'Map and Results'!$G$58+'Map and Results'!$G69)*(TowerDistanceMatrix!AL51+'Map and Results'!$G$58-'Map and Results'!$G69)*(TowerDistanceMatrix!AL51-'Map and Results'!$G$58+'Map and Results'!$G69)*(TowerDistanceMatrix!AL51+'Map and Results'!$G$58+'Map and Results'!$G69))))</f>
        <v>0</v>
      </c>
      <c r="AM52" s="26">
        <f ca="1">IF(TowerDistanceMatrix!AM51&lt;=ABS('Map and Results'!$G$59-'Map and Results'!$G69),MIN('Map and Results'!$H$59,'Map and Results'!$H69),IF(TowerDistanceMatrix!AM51&gt;=('Map and Results'!$G69+'Map and Results'!$G$59),0,'Map and Results'!$G$59^2*ACOS((TowerDistanceMatrix!AM51^2+'Map and Results'!$G$59^2-'Map and Results'!$G69^2)/(2*TowerDistanceMatrix!AM51*'Map and Results'!$G$59))+'Map and Results'!$G69^2*ACOS((TowerDistanceMatrix!AM51^2-'Map and Results'!$G$59^2+'Map and Results'!$G69^2)/(2*TowerDistanceMatrix!AM51*'Map and Results'!$G69))-0.5*SQRT((-TowerDistanceMatrix!AM51+'Map and Results'!$G$59+'Map and Results'!$G69)*(TowerDistanceMatrix!AM51+'Map and Results'!$G$59-'Map and Results'!$G69)*(TowerDistanceMatrix!AM51-'Map and Results'!$G$59+'Map and Results'!$G69)*(TowerDistanceMatrix!AM51+'Map and Results'!$G$59+'Map and Results'!$G69))))</f>
        <v>0</v>
      </c>
      <c r="AN52" s="26">
        <f ca="1">IF(TowerDistanceMatrix!AN51&lt;=ABS('Map and Results'!$G$60-'Map and Results'!$G69),MIN('Map and Results'!$H$60,'Map and Results'!$H69),IF(TowerDistanceMatrix!AN51&gt;=('Map and Results'!$G69+'Map and Results'!$G$60),0,'Map and Results'!$G$60^2*ACOS((TowerDistanceMatrix!AN51^2+'Map and Results'!$G$60^2-'Map and Results'!$G69^2)/(2*TowerDistanceMatrix!AN51*'Map and Results'!$G$60))+'Map and Results'!$G69^2*ACOS((TowerDistanceMatrix!AN51^2-'Map and Results'!$G$60^2+'Map and Results'!$G69^2)/(2*TowerDistanceMatrix!AN51*'Map and Results'!$G69))-0.5*SQRT((-TowerDistanceMatrix!AN51+'Map and Results'!$G$60+'Map and Results'!$G69)*(TowerDistanceMatrix!AN51+'Map and Results'!$G$60-'Map and Results'!$G69)*(TowerDistanceMatrix!AN51-'Map and Results'!$G$60+'Map and Results'!$G69)*(TowerDistanceMatrix!AN51+'Map and Results'!$G$60+'Map and Results'!$G69))))</f>
        <v>0</v>
      </c>
      <c r="AO52" s="26">
        <f ca="1">IF(TowerDistanceMatrix!AO51&lt;=ABS('Map and Results'!$G$61-'Map and Results'!$G69),MIN('Map and Results'!$H$61,'Map and Results'!$H69),IF(TowerDistanceMatrix!AO51&gt;=('Map and Results'!$G69+'Map and Results'!$G$61),0,'Map and Results'!$G$61^2*ACOS((TowerDistanceMatrix!AO51^2+'Map and Results'!$G$61^2-'Map and Results'!$G69^2)/(2*TowerDistanceMatrix!AO51*'Map and Results'!$G$61))+'Map and Results'!$G69^2*ACOS((TowerDistanceMatrix!AO51^2-'Map and Results'!$G$61^2+'Map and Results'!$G69^2)/(2*TowerDistanceMatrix!AO51*'Map and Results'!$G69))-0.5*SQRT((-TowerDistanceMatrix!AO51+'Map and Results'!$G$61+'Map and Results'!$G69)*(TowerDistanceMatrix!AO51+'Map and Results'!$G$61-'Map and Results'!$G69)*(TowerDistanceMatrix!AO51-'Map and Results'!$G$61+'Map and Results'!$G69)*(TowerDistanceMatrix!AO51+'Map and Results'!$G$61+'Map and Results'!$G69))))</f>
        <v>0</v>
      </c>
      <c r="AP52" s="26">
        <f ca="1">IF(TowerDistanceMatrix!AP51&lt;=ABS('Map and Results'!$G$62-'Map and Results'!$G69),MIN('Map and Results'!$H$62,'Map and Results'!$H69),IF(TowerDistanceMatrix!AP51&gt;=('Map and Results'!$G69+'Map and Results'!$G$62),0,'Map and Results'!$G$62^2*ACOS((TowerDistanceMatrix!AP51^2+'Map and Results'!$G$62^2-'Map and Results'!$G69^2)/(2*TowerDistanceMatrix!AP51*'Map and Results'!$G$62))+'Map and Results'!$G69^2*ACOS((TowerDistanceMatrix!AP51^2-'Map and Results'!$G$62^2+'Map and Results'!$G69^2)/(2*TowerDistanceMatrix!AP51*'Map and Results'!$G69))-0.5*SQRT((-TowerDistanceMatrix!AP51+'Map and Results'!$G$62+'Map and Results'!$G69)*(TowerDistanceMatrix!AP51+'Map and Results'!$G$62-'Map and Results'!$G69)*(TowerDistanceMatrix!AP51-'Map and Results'!$G$62+'Map and Results'!$G69)*(TowerDistanceMatrix!AP51+'Map and Results'!$G$62+'Map and Results'!$G69))))</f>
        <v>0</v>
      </c>
      <c r="AQ52" s="26">
        <f ca="1">IF(TowerDistanceMatrix!AQ51&lt;=ABS('Map and Results'!$G$63-'Map and Results'!$G69),MIN('Map and Results'!$H$63,'Map and Results'!$H69),IF(TowerDistanceMatrix!AQ51&gt;=('Map and Results'!$G69+'Map and Results'!$G$63),0,'Map and Results'!$G$63^2*ACOS((TowerDistanceMatrix!AQ51^2+'Map and Results'!$G$63^2-'Map and Results'!$G69^2)/(2*TowerDistanceMatrix!AQ51*'Map and Results'!$G$63))+'Map and Results'!$G69^2*ACOS((TowerDistanceMatrix!AQ51^2-'Map and Results'!$G$63^2+'Map and Results'!$G69^2)/(2*TowerDistanceMatrix!AQ51*'Map and Results'!$G69))-0.5*SQRT((-TowerDistanceMatrix!AQ51+'Map and Results'!$G$63+'Map and Results'!$G69)*(TowerDistanceMatrix!AQ51+'Map and Results'!$G$63-'Map and Results'!$G69)*(TowerDistanceMatrix!AQ51-'Map and Results'!$G$63+'Map and Results'!$G69)*(TowerDistanceMatrix!AQ51+'Map and Results'!$G$63+'Map and Results'!$G69))))</f>
        <v>0</v>
      </c>
      <c r="AR52" s="26">
        <f ca="1">IF(TowerDistanceMatrix!AR51&lt;=ABS('Map and Results'!$G$64-'Map and Results'!$G69),MIN('Map and Results'!$H$64,'Map and Results'!$H69),IF(TowerDistanceMatrix!AR51&gt;=('Map and Results'!$G69+'Map and Results'!$G$64),0,'Map and Results'!$G$64^2*ACOS((TowerDistanceMatrix!AR51^2+'Map and Results'!$G$64^2-'Map and Results'!$G69^2)/(2*TowerDistanceMatrix!AR51*'Map and Results'!$G$64))+'Map and Results'!$G69^2*ACOS((TowerDistanceMatrix!AR51^2-'Map and Results'!$G$64^2+'Map and Results'!$G69^2)/(2*TowerDistanceMatrix!AR51*'Map and Results'!$G69))-0.5*SQRT((-TowerDistanceMatrix!AR51+'Map and Results'!$G$64+'Map and Results'!$G69)*(TowerDistanceMatrix!AR51+'Map and Results'!$G$64-'Map and Results'!$G69)*(TowerDistanceMatrix!AR51-'Map and Results'!$G$64+'Map and Results'!$G69)*(TowerDistanceMatrix!AR51+'Map and Results'!$G$64+'Map and Results'!$G69))))</f>
        <v>0</v>
      </c>
      <c r="AS52" s="26">
        <f ca="1">IF(TowerDistanceMatrix!AS51&lt;=ABS('Map and Results'!$G$65-'Map and Results'!$G69),MIN('Map and Results'!$H$65,'Map and Results'!$H69),IF(TowerDistanceMatrix!AS51&gt;=('Map and Results'!$G69+'Map and Results'!$G$65),0,'Map and Results'!$G$65^2*ACOS((TowerDistanceMatrix!AS51^2+'Map and Results'!$G$65^2-'Map and Results'!$G69^2)/(2*TowerDistanceMatrix!AS51*'Map and Results'!$G$65))+'Map and Results'!$G69^2*ACOS((TowerDistanceMatrix!AS51^2-'Map and Results'!$G$65^2+'Map and Results'!$G69^2)/(2*TowerDistanceMatrix!AS51*'Map and Results'!$G69))-0.5*SQRT((-TowerDistanceMatrix!AS51+'Map and Results'!$G$65+'Map and Results'!$G69)*(TowerDistanceMatrix!AS51+'Map and Results'!$G$65-'Map and Results'!$G69)*(TowerDistanceMatrix!AS51-'Map and Results'!$G$65+'Map and Results'!$G69)*(TowerDistanceMatrix!AS51+'Map and Results'!$G$65+'Map and Results'!$G69))))</f>
        <v>0</v>
      </c>
      <c r="AT52" s="26">
        <f ca="1">IF(TowerDistanceMatrix!AT51&lt;=ABS('Map and Results'!$G$66-'Map and Results'!$G69),MIN('Map and Results'!$H$66,'Map and Results'!$H69),IF(TowerDistanceMatrix!AT51&gt;=('Map and Results'!$G69+'Map and Results'!$G$66),0,'Map and Results'!$G$66^2*ACOS((TowerDistanceMatrix!AT51^2+'Map and Results'!$G$66^2-'Map and Results'!$G69^2)/(2*TowerDistanceMatrix!AT51*'Map and Results'!$G$66))+'Map and Results'!$G69^2*ACOS((TowerDistanceMatrix!AT51^2-'Map and Results'!$G$66^2+'Map and Results'!$G69^2)/(2*TowerDistanceMatrix!AT51*'Map and Results'!$G69))-0.5*SQRT((-TowerDistanceMatrix!AT51+'Map and Results'!$G$66+'Map and Results'!$G69)*(TowerDistanceMatrix!AT51+'Map and Results'!$G$66-'Map and Results'!$G69)*(TowerDistanceMatrix!AT51-'Map and Results'!$G$66+'Map and Results'!$G69)*(TowerDistanceMatrix!AT51+'Map and Results'!$G$66+'Map and Results'!$G69))))</f>
        <v>0</v>
      </c>
      <c r="AU52" s="26">
        <f ca="1">IF(TowerDistanceMatrix!AU51&lt;=ABS('Map and Results'!$G$67-'Map and Results'!$G69),MIN('Map and Results'!$H$67,'Map and Results'!$H69),IF(TowerDistanceMatrix!AU51&gt;=('Map and Results'!$G69+'Map and Results'!$G$67),0,'Map and Results'!$G$67^2*ACOS((TowerDistanceMatrix!AU51^2+'Map and Results'!$G$67^2-'Map and Results'!$G69^2)/(2*TowerDistanceMatrix!AU51*'Map and Results'!$G$67))+'Map and Results'!$G69^2*ACOS((TowerDistanceMatrix!AU51^2-'Map and Results'!$G$67^2+'Map and Results'!$G69^2)/(2*TowerDistanceMatrix!AU51*'Map and Results'!$G69))-0.5*SQRT((-TowerDistanceMatrix!AU51+'Map and Results'!$G$67+'Map and Results'!$G69)*(TowerDistanceMatrix!AU51+'Map and Results'!$G$67-'Map and Results'!$G69)*(TowerDistanceMatrix!AU51-'Map and Results'!$G$67+'Map and Results'!$G69)*(TowerDistanceMatrix!AU51+'Map and Results'!$G$67+'Map and Results'!$G69))))</f>
        <v>0</v>
      </c>
      <c r="AV52" s="26">
        <f ca="1">IF(TowerDistanceMatrix!AV51&lt;=ABS('Map and Results'!$G$68-'Map and Results'!$G69),MIN('Map and Results'!$H$68,'Map and Results'!$H69),IF(TowerDistanceMatrix!AV51&gt;=('Map and Results'!$G69+'Map and Results'!$G$68),0,'Map and Results'!$G$68^2*ACOS((TowerDistanceMatrix!AV51^2+'Map and Results'!$G$68^2-'Map and Results'!$G69^2)/(2*TowerDistanceMatrix!AV51*'Map and Results'!$G$68))+'Map and Results'!$G69^2*ACOS((TowerDistanceMatrix!AV51^2-'Map and Results'!$G$68^2+'Map and Results'!$G69^2)/(2*TowerDistanceMatrix!AV51*'Map and Results'!$G69))-0.5*SQRT((-TowerDistanceMatrix!AV51+'Map and Results'!$G$68+'Map and Results'!$G69)*(TowerDistanceMatrix!AV51+'Map and Results'!$G$68-'Map and Results'!$G69)*(TowerDistanceMatrix!AV51-'Map and Results'!$G$68+'Map and Results'!$G69)*(TowerDistanceMatrix!AV51+'Map and Results'!$G$68+'Map and Results'!$G69))))</f>
        <v>0</v>
      </c>
      <c r="AW52" s="26">
        <f ca="1">IF(TowerDistanceMatrix!AW51&lt;=ABS('Map and Results'!$G$69-'Map and Results'!$G69),MIN('Map and Results'!$H$69,'Map and Results'!$H69),IF(TowerDistanceMatrix!AW51&gt;=('Map and Results'!$G69+'Map and Results'!$G$69),0,'Map and Results'!$G$69^2*ACOS((TowerDistanceMatrix!AW51^2+'Map and Results'!$G$69^2-'Map and Results'!$G69^2)/(2*TowerDistanceMatrix!AW51*'Map and Results'!$G$69))+'Map and Results'!$G69^2*ACOS((TowerDistanceMatrix!AW51^2-'Map and Results'!$G$69^2+'Map and Results'!$G69^2)/(2*TowerDistanceMatrix!AW51*'Map and Results'!$G69))-0.5*SQRT((-TowerDistanceMatrix!AW51+'Map and Results'!$G$69+'Map and Results'!$G69)*(TowerDistanceMatrix!AW51+'Map and Results'!$G$69-'Map and Results'!$G69)*(TowerDistanceMatrix!AW51-'Map and Results'!$G$69+'Map and Results'!$G69)*(TowerDistanceMatrix!AW51+'Map and Results'!$G$69+'Map and Results'!$G69))))</f>
        <v>0</v>
      </c>
      <c r="AX52" s="26">
        <f ca="1">IF(TowerDistanceMatrix!AX51&lt;=ABS('Map and Results'!$G$70-'Map and Results'!$G69),MIN('Map and Results'!$H$70,'Map and Results'!$H69),IF(TowerDistanceMatrix!AX51&gt;=('Map and Results'!$G69+'Map and Results'!$G$70),0,'Map and Results'!$G$70^2*ACOS((TowerDistanceMatrix!AX51^2+'Map and Results'!$G$70^2-'Map and Results'!$G69^2)/(2*TowerDistanceMatrix!AX51*'Map and Results'!$G$70))+'Map and Results'!$G69^2*ACOS((TowerDistanceMatrix!AX51^2-'Map and Results'!$G$70^2+'Map and Results'!$G69^2)/(2*TowerDistanceMatrix!AX51*'Map and Results'!$G69))-0.5*SQRT((-TowerDistanceMatrix!AX51+'Map and Results'!$G$70+'Map and Results'!$G69)*(TowerDistanceMatrix!AX51+'Map and Results'!$G$70-'Map and Results'!$G69)*(TowerDistanceMatrix!AX51-'Map and Results'!$G$70+'Map and Results'!$G69)*(TowerDistanceMatrix!AX51+'Map and Results'!$G$70+'Map and Results'!$G69))))</f>
        <v>0</v>
      </c>
      <c r="AY52" s="26">
        <f ca="1">IF(TowerDistanceMatrix!AY51&lt;=ABS('Map and Results'!$G$71-'Map and Results'!$G69),MIN('Map and Results'!$H$71,'Map and Results'!$H69),IF(TowerDistanceMatrix!AY51&gt;=('Map and Results'!$G69+'Map and Results'!$G$71),0,'Map and Results'!$G$71^2*ACOS((TowerDistanceMatrix!AY51^2+'Map and Results'!$G$71^2-'Map and Results'!$G69^2)/(2*TowerDistanceMatrix!AY51*'Map and Results'!$G$71))+'Map and Results'!$G69^2*ACOS((TowerDistanceMatrix!AY51^2-'Map and Results'!$G$71^2+'Map and Results'!$G69^2)/(2*TowerDistanceMatrix!AY51*'Map and Results'!$G69))-0.5*SQRT((-TowerDistanceMatrix!AY51+'Map and Results'!$G$71+'Map and Results'!$G69)*(TowerDistanceMatrix!AY51+'Map and Results'!$G$71-'Map and Results'!$G69)*(TowerDistanceMatrix!AY51-'Map and Results'!$G$71+'Map and Results'!$G69)*(TowerDistanceMatrix!AY51+'Map and Results'!$G$71+'Map and Results'!$G69))))</f>
        <v>0</v>
      </c>
      <c r="AZ52" s="26">
        <f ca="1">IF(TowerDistanceMatrix!AZ51&lt;=ABS('Map and Results'!$G$72-'Map and Results'!$G69),MIN('Map and Results'!$H$72,'Map and Results'!$H69),IF(TowerDistanceMatrix!AZ51&gt;=('Map and Results'!$G69+'Map and Results'!$G$72),0,'Map and Results'!$G$72^2*ACOS((TowerDistanceMatrix!AZ51^2+'Map and Results'!$G$72^2-'Map and Results'!$G69^2)/(2*TowerDistanceMatrix!AZ51*'Map and Results'!$G$72))+'Map and Results'!$G69^2*ACOS((TowerDistanceMatrix!AZ51^2-'Map and Results'!$G$72^2+'Map and Results'!$G69^2)/(2*TowerDistanceMatrix!AZ51*'Map and Results'!$G69))-0.5*SQRT((-TowerDistanceMatrix!AZ51+'Map and Results'!$G$72+'Map and Results'!$G69)*(TowerDistanceMatrix!AZ51+'Map and Results'!$G$72-'Map and Results'!$G69)*(TowerDistanceMatrix!AZ51-'Map and Results'!$G$72+'Map and Results'!$G69)*(TowerDistanceMatrix!AZ51+'Map and Results'!$G$72+'Map and Results'!$G69))))</f>
        <v>0</v>
      </c>
      <c r="BA52" s="26"/>
      <c r="BB52" s="26"/>
      <c r="BC52">
        <f ca="1">IF('Map and Results'!B69=0,0,SUM(C52:AZ52))-BE52</f>
        <v>0</v>
      </c>
      <c r="BD52">
        <v>47</v>
      </c>
      <c r="BE52">
        <f t="shared" ca="1" si="3"/>
        <v>0</v>
      </c>
      <c r="BG52">
        <f t="shared" ca="1" si="1"/>
        <v>0</v>
      </c>
      <c r="BH52">
        <f t="shared" ca="1" si="2"/>
        <v>0</v>
      </c>
      <c r="BJ52">
        <f ca="1">IF('Map and Results'!B69=0,0,IF((SUM(C52:AZ52)-BE52)&gt;BH52,$BJ$3,0))</f>
        <v>0</v>
      </c>
    </row>
    <row r="53" spans="2:62" ht="15">
      <c r="B53" s="7">
        <v>48</v>
      </c>
      <c r="C53" s="4">
        <f ca="1">IF(TowerDistanceMatrix!C52&lt;=ABS('Map and Results'!$G$23-'Map and Results'!G70),MIN('Map and Results'!H70,'Map and Results'!H68),IF(TowerDistanceMatrix!C52&gt;=('Map and Results'!$G$23+'Map and Results'!G70),0,'Map and Results'!$G$23^2*ACOS((TowerDistanceMatrix!C52^2+'Map and Results'!$G$23^2-'Map and Results'!G70^2)/(2*TowerDistanceMatrix!C52*'Map and Results'!$G$23))+'Map and Results'!G70^2*ACOS((TowerDistanceMatrix!C52^2-'Map and Results'!$G$23^2+'Map and Results'!G70^2)/(2*TowerDistanceMatrix!C52*'Map and Results'!G70))-0.5*SQRT((-TowerDistanceMatrix!C52+'Map and Results'!$G$23+'Map and Results'!G70)*(TowerDistanceMatrix!C52+'Map and Results'!$G$23-'Map and Results'!G70)*(TowerDistanceMatrix!C52-'Map and Results'!$G$23+'Map and Results'!G70)*(TowerDistanceMatrix!C52+'Map and Results'!$G$23+'Map and Results'!G70))))</f>
        <v>0</v>
      </c>
      <c r="D53">
        <f ca="1">IF(TowerDistanceMatrix!D52&lt;=ABS('Map and Results'!$G$24-'Map and Results'!G70),MIN('Map and Results'!$H$24,'Map and Results'!H70),IF(TowerDistanceMatrix!D52&gt;=('Map and Results'!G70+'Map and Results'!$G$24),0,'Map and Results'!$G$24^2*ACOS((TowerDistanceMatrix!D52^2+'Map and Results'!$G$24^2-'Map and Results'!G70^2)/(2*TowerDistanceMatrix!D52*'Map and Results'!$G$24))+'Map and Results'!G70^2*ACOS((TowerDistanceMatrix!D52^2-'Map and Results'!$G$24^2+'Map and Results'!G70^2)/(2*TowerDistanceMatrix!D52*'Map and Results'!G70))-0.5*SQRT((-TowerDistanceMatrix!D52+'Map and Results'!$G$24+'Map and Results'!G70)*(TowerDistanceMatrix!D52+'Map and Results'!$G$24-'Map and Results'!G70)*(TowerDistanceMatrix!D52-'Map and Results'!$G$24+'Map and Results'!G70)*(TowerDistanceMatrix!D52+'Map and Results'!$G$24+'Map and Results'!G70))))</f>
        <v>0</v>
      </c>
      <c r="E53">
        <f ca="1">IF(TowerDistanceMatrix!E52&lt;=ABS('Map and Results'!$G$25-'Map and Results'!G70),MIN('Map and Results'!$H$25,'Map and Results'!H70),IF(TowerDistanceMatrix!E52&gt;=('Map and Results'!G70+'Map and Results'!$G$25),0,'Map and Results'!$G$25^2*ACOS((TowerDistanceMatrix!E52^2+'Map and Results'!$G$25^2-'Map and Results'!G70^2)/(2*TowerDistanceMatrix!E52*'Map and Results'!$G$25))+'Map and Results'!G70^2*ACOS((TowerDistanceMatrix!E52^2-'Map and Results'!$G$25^2+'Map and Results'!G70^2)/(2*TowerDistanceMatrix!E52*'Map and Results'!G70))-0.5*SQRT((-TowerDistanceMatrix!E52+'Map and Results'!$G$25+'Map and Results'!G70)*(TowerDistanceMatrix!E52+'Map and Results'!$G$25-'Map and Results'!G70)*(TowerDistanceMatrix!E52-'Map and Results'!$G$25+'Map and Results'!G70)*(TowerDistanceMatrix!E52+'Map and Results'!$G$25+'Map and Results'!G70))))</f>
        <v>379.42429457915637</v>
      </c>
      <c r="F53">
        <f ca="1">IF(TowerDistanceMatrix!F52&lt;=ABS('Map and Results'!$G$26-'Map and Results'!$G70),MIN('Map and Results'!$H$26,'Map and Results'!$H70),IF(TowerDistanceMatrix!F52&gt;=('Map and Results'!$G70+'Map and Results'!$G$26),0,'Map and Results'!$G$26^2*ACOS((TowerDistanceMatrix!F52^2+'Map and Results'!$G$26^2-'Map and Results'!$G70^2)/(2*TowerDistanceMatrix!F52*'Map and Results'!$G$26))+'Map and Results'!$G70^2*ACOS((TowerDistanceMatrix!F52^2-'Map and Results'!$G$26^2+'Map and Results'!$G70^2)/(2*TowerDistanceMatrix!F52*'Map and Results'!$G70))-0.5*SQRT((-TowerDistanceMatrix!F52+'Map and Results'!$G$26+'Map and Results'!$G70)*(TowerDistanceMatrix!F52+'Map and Results'!$G$26-'Map and Results'!$G70)*(TowerDistanceMatrix!F52-'Map and Results'!$G$26+'Map and Results'!$G70)*(TowerDistanceMatrix!F52+'Map and Results'!$G$26+'Map and Results'!$G70))))</f>
        <v>0</v>
      </c>
      <c r="G53" s="26">
        <f ca="1">IF(TowerDistanceMatrix!G52&lt;=ABS('Map and Results'!$G$27-'Map and Results'!$G70),MIN('Map and Results'!$H$27,'Map and Results'!$H70),IF(TowerDistanceMatrix!G52&gt;=('Map and Results'!$G70+'Map and Results'!$G$27),0,'Map and Results'!$G$27^2*ACOS((TowerDistanceMatrix!G52^2+'Map and Results'!$G$27^2-'Map and Results'!$G70^2)/(2*TowerDistanceMatrix!G52*'Map and Results'!$G$27))+'Map and Results'!$G70^2*ACOS((TowerDistanceMatrix!G52^2-'Map and Results'!$G$27^2+'Map and Results'!$G70^2)/(2*TowerDistanceMatrix!G52*'Map and Results'!$G70))-0.5*SQRT((-TowerDistanceMatrix!G52+'Map and Results'!$G$27+'Map and Results'!$G70)*(TowerDistanceMatrix!G52+'Map and Results'!$G$27-'Map and Results'!$G70)*(TowerDistanceMatrix!G52-'Map and Results'!$G$27+'Map and Results'!$G70)*(TowerDistanceMatrix!G52+'Map and Results'!$G$27+'Map and Results'!$G70))))</f>
        <v>0</v>
      </c>
      <c r="H53" s="26">
        <f ca="1">IF(TowerDistanceMatrix!H52&lt;=ABS('Map and Results'!$G$28-'Map and Results'!$G70),MIN('Map and Results'!$H$28,'Map and Results'!$H70),IF(TowerDistanceMatrix!H52&gt;=('Map and Results'!$G70+'Map and Results'!$G$28),0,'Map and Results'!$G$28^2*ACOS((TowerDistanceMatrix!H52^2+'Map and Results'!$G$28^2-'Map and Results'!$G70^2)/(2*TowerDistanceMatrix!H52*'Map and Results'!$G$28))+'Map and Results'!$G70^2*ACOS((TowerDistanceMatrix!H52^2-'Map and Results'!$G$28^2+'Map and Results'!$G70^2)/(2*TowerDistanceMatrix!H52*'Map and Results'!$G70))-0.5*SQRT((-TowerDistanceMatrix!H52+'Map and Results'!$G$28+'Map and Results'!$G70)*(TowerDistanceMatrix!H52+'Map and Results'!$G$28-'Map and Results'!$G70)*(TowerDistanceMatrix!H52-'Map and Results'!$G$28+'Map and Results'!$G70)*(TowerDistanceMatrix!H52+'Map and Results'!$G$28+'Map and Results'!$G70))))</f>
        <v>0</v>
      </c>
      <c r="I53">
        <f ca="1">IF(TowerDistanceMatrix!I52&lt;=ABS('Map and Results'!$G$29-'Map and Results'!$G70),MIN('Map and Results'!$H$29,'Map and Results'!$H70),IF(TowerDistanceMatrix!I52&gt;=('Map and Results'!$G70+'Map and Results'!$G$29),0,'Map and Results'!$G$29^2*ACOS((TowerDistanceMatrix!I52^2+'Map and Results'!$G$29^2-'Map and Results'!$G70^2)/(2*TowerDistanceMatrix!I52*'Map and Results'!$G$29))+'Map and Results'!$G70^2*ACOS((TowerDistanceMatrix!I52^2-'Map and Results'!$G$29^2+'Map and Results'!$G70^2)/(2*TowerDistanceMatrix!I52*'Map and Results'!$G70))-0.5*SQRT((-TowerDistanceMatrix!I52+'Map and Results'!$G$29+'Map and Results'!$G70)*(TowerDistanceMatrix!I52+'Map and Results'!$G$29-'Map and Results'!$G70)*(TowerDistanceMatrix!I52-'Map and Results'!$G$29+'Map and Results'!$G70)*(TowerDistanceMatrix!I52+'Map and Results'!$G$29+'Map and Results'!$G70))))</f>
        <v>0</v>
      </c>
      <c r="J53">
        <f ca="1">IF(TowerDistanceMatrix!J52&lt;=ABS('Map and Results'!$G$30-'Map and Results'!$G70),MIN('Map and Results'!$H$30,'Map and Results'!$H70),IF(TowerDistanceMatrix!J52&gt;=('Map and Results'!$G70+'Map and Results'!$G$30),0,'Map and Results'!$G$30^2*ACOS((TowerDistanceMatrix!J52^2+'Map and Results'!$G$30^2-'Map and Results'!$G70^2)/(2*TowerDistanceMatrix!J52*'Map and Results'!$G$30))+'Map and Results'!$G70^2*ACOS((TowerDistanceMatrix!J52^2-'Map and Results'!$G$30^2+'Map and Results'!$G70^2)/(2*TowerDistanceMatrix!J52*'Map and Results'!$G70))-0.5*SQRT((-TowerDistanceMatrix!J52+'Map and Results'!$G$30+'Map and Results'!$G70)*(TowerDistanceMatrix!J52+'Map and Results'!$G$30-'Map and Results'!$G70)*(TowerDistanceMatrix!J52-'Map and Results'!$G$30+'Map and Results'!$G70)*(TowerDistanceMatrix!J52+'Map and Results'!$G$30+'Map and Results'!$G70))))</f>
        <v>421.64213392660474</v>
      </c>
      <c r="K53" s="26">
        <f ca="1">IF(TowerDistanceMatrix!K52&lt;=ABS('Map and Results'!$G$31-'Map and Results'!$G70),MIN('Map and Results'!$H$31,'Map and Results'!$H70),IF(TowerDistanceMatrix!K52&gt;=('Map and Results'!$G70+'Map and Results'!$G$31),0,'Map and Results'!$G$31^2*ACOS((TowerDistanceMatrix!K52^2+'Map and Results'!$G$31^2-'Map and Results'!$G70^2)/(2*TowerDistanceMatrix!K52*'Map and Results'!$G$31))+'Map and Results'!$G70^2*ACOS((TowerDistanceMatrix!K52^2-'Map and Results'!$G$31^2+'Map and Results'!$G70^2)/(2*TowerDistanceMatrix!K52*'Map and Results'!$G70))-0.5*SQRT((-TowerDistanceMatrix!K52+'Map and Results'!$G$31+'Map and Results'!$G70)*(TowerDistanceMatrix!K52+'Map and Results'!$G$31-'Map and Results'!$G70)*(TowerDistanceMatrix!K52-'Map and Results'!$G$31+'Map and Results'!$G70)*(TowerDistanceMatrix!K52+'Map and Results'!$G$31+'Map and Results'!$G70))))</f>
        <v>0</v>
      </c>
      <c r="L53" s="26">
        <f ca="1">IF(TowerDistanceMatrix!L52&lt;=ABS('Map and Results'!$G$32-'Map and Results'!$G70),MIN('Map and Results'!$H$32,'Map and Results'!$H70),IF(TowerDistanceMatrix!L52&gt;=('Map and Results'!$G70+'Map and Results'!$G$32),0,'Map and Results'!$G$32^2*ACOS((TowerDistanceMatrix!L52^2+'Map and Results'!$G$32^2-'Map and Results'!$G70^2)/(2*TowerDistanceMatrix!L52*'Map and Results'!$G$32))+'Map and Results'!$G70^2*ACOS((TowerDistanceMatrix!L52^2-'Map and Results'!$G$32^2+'Map and Results'!$G70^2)/(2*TowerDistanceMatrix!L52*'Map and Results'!$G70))-0.5*SQRT((-TowerDistanceMatrix!L52+'Map and Results'!$G$32+'Map and Results'!$G70)*(TowerDistanceMatrix!L52+'Map and Results'!$G$32-'Map and Results'!$G70)*(TowerDistanceMatrix!L52-'Map and Results'!$G$32+'Map and Results'!$G70)*(TowerDistanceMatrix!L52+'Map and Results'!$G$32+'Map and Results'!$G70))))</f>
        <v>0</v>
      </c>
      <c r="M53" s="26">
        <f ca="1">IF(TowerDistanceMatrix!M52&lt;=ABS('Map and Results'!$G$33-'Map and Results'!$G70),MIN('Map and Results'!$H$33,'Map and Results'!$H70),IF(TowerDistanceMatrix!M52&gt;=('Map and Results'!$G70+'Map and Results'!$G$33),0,'Map and Results'!$G$33^2*ACOS((TowerDistanceMatrix!M52^2+'Map and Results'!$G$33^2-'Map and Results'!$G70^2)/(2*TowerDistanceMatrix!M52*'Map and Results'!$G$33))+'Map and Results'!$G70^2*ACOS((TowerDistanceMatrix!M52^2-'Map and Results'!$G$33^2+'Map and Results'!$G70^2)/(2*TowerDistanceMatrix!M52*'Map and Results'!$G70))-0.5*SQRT((-TowerDistanceMatrix!M52+'Map and Results'!$G$33+'Map and Results'!$G70)*(TowerDistanceMatrix!M52+'Map and Results'!$G$33-'Map and Results'!$G70)*(TowerDistanceMatrix!M52-'Map and Results'!$G$33+'Map and Results'!$G70)*(TowerDistanceMatrix!M52+'Map and Results'!$G$33+'Map and Results'!$G70))))</f>
        <v>155.53387286976749</v>
      </c>
      <c r="N53" s="26">
        <f ca="1">IF(TowerDistanceMatrix!N52&lt;=ABS('Map and Results'!$G$34-'Map and Results'!$G70),MIN('Map and Results'!$H$34,'Map and Results'!$H70),IF(TowerDistanceMatrix!N52&gt;=('Map and Results'!$G70+'Map and Results'!$G$34),0,'Map and Results'!$G$34^2*ACOS((TowerDistanceMatrix!N52^2+'Map and Results'!$G$34^2-'Map and Results'!$G70^2)/(2*TowerDistanceMatrix!N52*'Map and Results'!$G$34))+'Map and Results'!$G70^2*ACOS((TowerDistanceMatrix!N52^2-'Map and Results'!$G$34^2+'Map and Results'!$G70^2)/(2*TowerDistanceMatrix!N52*'Map and Results'!$G70))-0.5*SQRT((-TowerDistanceMatrix!N52+'Map and Results'!$G$34+'Map and Results'!$G70)*(TowerDistanceMatrix!N52+'Map and Results'!$G$34-'Map and Results'!$G70)*(TowerDistanceMatrix!N52-'Map and Results'!$G$34+'Map and Results'!$G70)*(TowerDistanceMatrix!N52+'Map and Results'!$G$34+'Map and Results'!$G70))))</f>
        <v>0</v>
      </c>
      <c r="O53" s="26">
        <f ca="1">IF(TowerDistanceMatrix!O52&lt;=ABS('Map and Results'!$G$35-'Map and Results'!$G70),MIN('Map and Results'!$H$35,'Map and Results'!$H70),IF(TowerDistanceMatrix!O52&gt;=('Map and Results'!$G70+'Map and Results'!$G$35),0,'Map and Results'!$G$35^2*ACOS((TowerDistanceMatrix!O52^2+'Map and Results'!$G$35^2-'Map and Results'!$G70^2)/(2*TowerDistanceMatrix!O52*'Map and Results'!$G$35))+'Map and Results'!$G70^2*ACOS((TowerDistanceMatrix!O52^2-'Map and Results'!$G$35^2+'Map and Results'!$G70^2)/(2*TowerDistanceMatrix!O52*'Map and Results'!$G70))-0.5*SQRT((-TowerDistanceMatrix!O52+'Map and Results'!$G$35+'Map and Results'!$G70)*(TowerDistanceMatrix!O52+'Map and Results'!$G$35-'Map and Results'!$G70)*(TowerDistanceMatrix!O52-'Map and Results'!$G$35+'Map and Results'!$G70)*(TowerDistanceMatrix!O52+'Map and Results'!$G$35+'Map and Results'!$G70))))</f>
        <v>0</v>
      </c>
      <c r="P53" s="26">
        <f ca="1">IF(TowerDistanceMatrix!P52&lt;=ABS('Map and Results'!$G$36-'Map and Results'!$G70),MIN('Map and Results'!$H$36,'Map and Results'!$H70),IF(TowerDistanceMatrix!P52&gt;=('Map and Results'!$G70+'Map and Results'!$G$36),0,'Map and Results'!$G$36^2*ACOS((TowerDistanceMatrix!P52^2+'Map and Results'!$G$36^2-'Map and Results'!$G70^2)/(2*TowerDistanceMatrix!P52*'Map and Results'!$G$36))+'Map and Results'!$G70^2*ACOS((TowerDistanceMatrix!P52^2-'Map and Results'!$G$36^2+'Map and Results'!$G70^2)/(2*TowerDistanceMatrix!P52*'Map and Results'!$G70))-0.5*SQRT((-TowerDistanceMatrix!P52+'Map and Results'!$G$36+'Map and Results'!$G70)*(TowerDistanceMatrix!P52+'Map and Results'!$G$36-'Map and Results'!$G70)*(TowerDistanceMatrix!P52-'Map and Results'!$G$36+'Map and Results'!$G70)*(TowerDistanceMatrix!P52+'Map and Results'!$G$36+'Map and Results'!$G70))))</f>
        <v>0</v>
      </c>
      <c r="Q53" s="26">
        <f ca="1">IF(TowerDistanceMatrix!Q52&lt;=ABS('Map and Results'!$G$37-'Map and Results'!$G70),MIN('Map and Results'!$H$37,'Map and Results'!$H70),IF(TowerDistanceMatrix!Q52&gt;=('Map and Results'!$G70+'Map and Results'!$G$37),0,'Map and Results'!$G$37^2*ACOS((TowerDistanceMatrix!Q52^2+'Map and Results'!$G$37^2-'Map and Results'!$G70^2)/(2*TowerDistanceMatrix!Q52*'Map and Results'!$G$37))+'Map and Results'!$G70^2*ACOS((TowerDistanceMatrix!Q52^2-'Map and Results'!$G$37^2+'Map and Results'!$G70^2)/(2*TowerDistanceMatrix!Q52*'Map and Results'!$G70))-0.5*SQRT((-TowerDistanceMatrix!Q52+'Map and Results'!$G$37+'Map and Results'!$G70)*(TowerDistanceMatrix!Q52+'Map and Results'!$G$37-'Map and Results'!$G70)*(TowerDistanceMatrix!Q52-'Map and Results'!$G$37+'Map and Results'!$G70)*(TowerDistanceMatrix!Q52+'Map and Results'!$G$37+'Map and Results'!$G70))))</f>
        <v>0</v>
      </c>
      <c r="R53" s="26">
        <f ca="1">IF(TowerDistanceMatrix!R52&lt;=ABS('Map and Results'!$G$38-'Map and Results'!$G70),MIN('Map and Results'!$H$38,'Map and Results'!$H70),IF(TowerDistanceMatrix!R52&gt;=('Map and Results'!$G70+'Map and Results'!$G$38),0,'Map and Results'!$G$38^2*ACOS((TowerDistanceMatrix!R52^2+'Map and Results'!$G$38^2-'Map and Results'!$G70^2)/(2*TowerDistanceMatrix!R52*'Map and Results'!$G$38))+'Map and Results'!$G70^2*ACOS((TowerDistanceMatrix!R52^2-'Map and Results'!$G$38^2+'Map and Results'!$G70^2)/(2*TowerDistanceMatrix!R52*'Map and Results'!$G70))-0.5*SQRT((-TowerDistanceMatrix!R52+'Map and Results'!$G$38+'Map and Results'!$G70)*(TowerDistanceMatrix!R52+'Map and Results'!$G$38-'Map and Results'!$G70)*(TowerDistanceMatrix!R52-'Map and Results'!$G$38+'Map and Results'!$G70)*(TowerDistanceMatrix!R52+'Map and Results'!$G$38+'Map and Results'!$G70))))</f>
        <v>0</v>
      </c>
      <c r="S53" s="26">
        <f ca="1">IF(TowerDistanceMatrix!S52&lt;=ABS('Map and Results'!$G$39-'Map and Results'!$G70),MIN('Map and Results'!$H$39,'Map and Results'!$H70),IF(TowerDistanceMatrix!S52&gt;=('Map and Results'!$G70+'Map and Results'!$G$39),0,'Map and Results'!$G$39^2*ACOS((TowerDistanceMatrix!S52^2+'Map and Results'!$G$39^2-'Map and Results'!$G70^2)/(2*TowerDistanceMatrix!S52*'Map and Results'!$G$39))+'Map and Results'!$G70^2*ACOS((TowerDistanceMatrix!S52^2-'Map and Results'!$G$39^2+'Map and Results'!$G70^2)/(2*TowerDistanceMatrix!S52*'Map and Results'!$G70))-0.5*SQRT((-TowerDistanceMatrix!S52+'Map and Results'!$G$39+'Map and Results'!$G70)*(TowerDistanceMatrix!S52+'Map and Results'!$G$39-'Map and Results'!$G70)*(TowerDistanceMatrix!S52-'Map and Results'!$G$39+'Map and Results'!$G70)*(TowerDistanceMatrix!S52+'Map and Results'!$G$39+'Map and Results'!$G70))))</f>
        <v>0</v>
      </c>
      <c r="T53" s="26">
        <f ca="1">IF(TowerDistanceMatrix!T52&lt;=ABS('Map and Results'!$G$40-'Map and Results'!$G70),MIN('Map and Results'!$H$40,'Map and Results'!$H70),IF(TowerDistanceMatrix!T52&gt;=('Map and Results'!$G70+'Map and Results'!$G$40),0,'Map and Results'!$G$40^2*ACOS((TowerDistanceMatrix!T52^2+'Map and Results'!$G$40^2-'Map and Results'!$G70^2)/(2*TowerDistanceMatrix!T52*'Map and Results'!$G$40))+'Map and Results'!$G70^2*ACOS((TowerDistanceMatrix!T52^2-'Map and Results'!$G$40^2+'Map and Results'!$G70^2)/(2*TowerDistanceMatrix!T52*'Map and Results'!$G70))-0.5*SQRT((-TowerDistanceMatrix!T52+'Map and Results'!$G$40+'Map and Results'!$G70)*(TowerDistanceMatrix!T52+'Map and Results'!$G$40-'Map and Results'!$G70)*(TowerDistanceMatrix!T52-'Map and Results'!$G$40+'Map and Results'!$G70)*(TowerDistanceMatrix!T52+'Map and Results'!$G$40+'Map and Results'!$G70))))</f>
        <v>0</v>
      </c>
      <c r="U53" s="26">
        <f ca="1">IF(TowerDistanceMatrix!U52&lt;=ABS('Map and Results'!$G$41-'Map and Results'!$G70),MIN('Map and Results'!$H$41,'Map and Results'!$H70),IF(TowerDistanceMatrix!U52&gt;=('Map and Results'!$G70+'Map and Results'!$G$41),0,'Map and Results'!$G$41^2*ACOS((TowerDistanceMatrix!U52^2+'Map and Results'!$G$41^2-'Map and Results'!$G70^2)/(2*TowerDistanceMatrix!U52*'Map and Results'!$G$41))+'Map and Results'!$G70^2*ACOS((TowerDistanceMatrix!U52^2-'Map and Results'!$G$41^2+'Map and Results'!$G70^2)/(2*TowerDistanceMatrix!U52*'Map and Results'!$G70))-0.5*SQRT((-TowerDistanceMatrix!U52+'Map and Results'!$G$41+'Map and Results'!$G70)*(TowerDistanceMatrix!U52+'Map and Results'!$G$41-'Map and Results'!$G70)*(TowerDistanceMatrix!U52-'Map and Results'!$G$41+'Map and Results'!$G70)*(TowerDistanceMatrix!U52+'Map and Results'!$G$41+'Map and Results'!$G70))))</f>
        <v>0</v>
      </c>
      <c r="V53" s="26">
        <f ca="1">IF(TowerDistanceMatrix!V52&lt;=ABS('Map and Results'!$G$42-'Map and Results'!$G70),MIN('Map and Results'!$H$42,'Map and Results'!$H70),IF(TowerDistanceMatrix!V52&gt;=('Map and Results'!$G70+'Map and Results'!$G$42),0,'Map and Results'!$G$42^2*ACOS((TowerDistanceMatrix!V52^2+'Map and Results'!$G$42^2-'Map and Results'!$G70^2)/(2*TowerDistanceMatrix!V52*'Map and Results'!$G$42))+'Map and Results'!$G70^2*ACOS((TowerDistanceMatrix!V52^2-'Map and Results'!$G$42^2+'Map and Results'!$G70^2)/(2*TowerDistanceMatrix!V52*'Map and Results'!$G70))-0.5*SQRT((-TowerDistanceMatrix!V52+'Map and Results'!$G$42+'Map and Results'!$G70)*(TowerDistanceMatrix!V52+'Map and Results'!$G$42-'Map and Results'!$G70)*(TowerDistanceMatrix!V52-'Map and Results'!$G$42+'Map and Results'!$G70)*(TowerDistanceMatrix!V52+'Map and Results'!$G$42+'Map and Results'!$G70))))</f>
        <v>0</v>
      </c>
      <c r="W53" s="26">
        <f ca="1">IF(TowerDistanceMatrix!W52&lt;=ABS('Map and Results'!$G$43-'Map and Results'!$G70),MIN('Map and Results'!$H$43,'Map and Results'!$H70),IF(TowerDistanceMatrix!W52&gt;=('Map and Results'!$G70+'Map and Results'!$G$43),0,'Map and Results'!$G$43^2*ACOS((TowerDistanceMatrix!W52^2+'Map and Results'!$G$43^2-'Map and Results'!$G70^2)/(2*TowerDistanceMatrix!W52*'Map and Results'!$G$43))+'Map and Results'!$G70^2*ACOS((TowerDistanceMatrix!W52^2-'Map and Results'!$G$43^2+'Map and Results'!$G70^2)/(2*TowerDistanceMatrix!W52*'Map and Results'!$G70))-0.5*SQRT((-TowerDistanceMatrix!W52+'Map and Results'!$G$43+'Map and Results'!$G70)*(TowerDistanceMatrix!W52+'Map and Results'!$G$43-'Map and Results'!$G70)*(TowerDistanceMatrix!W52-'Map and Results'!$G$43+'Map and Results'!$G70)*(TowerDistanceMatrix!W52+'Map and Results'!$G$43+'Map and Results'!$G70))))</f>
        <v>0</v>
      </c>
      <c r="X53" s="26">
        <f ca="1">IF(TowerDistanceMatrix!X52&lt;=ABS('Map and Results'!$G$44-'Map and Results'!$G70),MIN('Map and Results'!$H$44,'Map and Results'!$H70),IF(TowerDistanceMatrix!X52&gt;=('Map and Results'!$G70+'Map and Results'!$G$44),0,'Map and Results'!$G$44^2*ACOS((TowerDistanceMatrix!X52^2+'Map and Results'!$G$44^2-'Map and Results'!$G70^2)/(2*TowerDistanceMatrix!X52*'Map and Results'!$G$44))+'Map and Results'!$G70^2*ACOS((TowerDistanceMatrix!X52^2-'Map and Results'!$G$44^2+'Map and Results'!$G70^2)/(2*TowerDistanceMatrix!X52*'Map and Results'!$G70))-0.5*SQRT((-TowerDistanceMatrix!X52+'Map and Results'!$G$44+'Map and Results'!$G70)*(TowerDistanceMatrix!X52+'Map and Results'!$G$44-'Map and Results'!$G70)*(TowerDistanceMatrix!X52-'Map and Results'!$G$44+'Map and Results'!$G70)*(TowerDistanceMatrix!X52+'Map and Results'!$G$44+'Map and Results'!$G70))))</f>
        <v>0</v>
      </c>
      <c r="Y53" s="26">
        <f ca="1">IF(TowerDistanceMatrix!Y52&lt;=ABS('Map and Results'!$G$45-'Map and Results'!$G70),MIN('Map and Results'!$H$45,'Map and Results'!$H70),IF(TowerDistanceMatrix!Y52&gt;=('Map and Results'!$G70+'Map and Results'!$G$45),0,'Map and Results'!$G$45^2*ACOS((TowerDistanceMatrix!Y52^2+'Map and Results'!$G$45^2-'Map and Results'!$G70^2)/(2*TowerDistanceMatrix!Y52*'Map and Results'!$G$45))+'Map and Results'!$G70^2*ACOS((TowerDistanceMatrix!Y52^2-'Map and Results'!$G$45^2+'Map and Results'!$G70^2)/(2*TowerDistanceMatrix!Y52*'Map and Results'!$G70))-0.5*SQRT((-TowerDistanceMatrix!Y52+'Map and Results'!$G$45+'Map and Results'!$G70)*(TowerDistanceMatrix!Y52+'Map and Results'!$G$45-'Map and Results'!$G70)*(TowerDistanceMatrix!Y52-'Map and Results'!$G$45+'Map and Results'!$G70)*(TowerDistanceMatrix!Y52+'Map and Results'!$G$45+'Map and Results'!$G70))))</f>
        <v>0</v>
      </c>
      <c r="Z53" s="26">
        <f ca="1">IF(TowerDistanceMatrix!Z52&lt;=ABS('Map and Results'!$G$46-'Map and Results'!$G70),MIN('Map and Results'!$H$46,'Map and Results'!$H70),IF(TowerDistanceMatrix!Z52&gt;=('Map and Results'!$G70+'Map and Results'!$G$46),0,'Map and Results'!$G$46^2*ACOS((TowerDistanceMatrix!Z52^2+'Map and Results'!$G$46^2-'Map and Results'!$G70^2)/(2*TowerDistanceMatrix!Z52*'Map and Results'!$G$46))+'Map and Results'!$G70^2*ACOS((TowerDistanceMatrix!Z52^2-'Map and Results'!$G$46^2+'Map and Results'!$G70^2)/(2*TowerDistanceMatrix!Z52*'Map and Results'!$G70))-0.5*SQRT((-TowerDistanceMatrix!Z52+'Map and Results'!$G$46+'Map and Results'!$G70)*(TowerDistanceMatrix!Z52+'Map and Results'!$G$46-'Map and Results'!$G70)*(TowerDistanceMatrix!Z52-'Map and Results'!$G$46+'Map and Results'!$G70)*(TowerDistanceMatrix!Z52+'Map and Results'!$G$46+'Map and Results'!$G70))))</f>
        <v>0</v>
      </c>
      <c r="AA53" s="26">
        <f ca="1">IF(TowerDistanceMatrix!AA52&lt;=ABS('Map and Results'!$G$47-'Map and Results'!$G70),MIN('Map and Results'!$H$47,'Map and Results'!$H70),IF(TowerDistanceMatrix!AA52&gt;=('Map and Results'!$G70+'Map and Results'!$G$47),0,'Map and Results'!$G$47^2*ACOS((TowerDistanceMatrix!AA52^2+'Map and Results'!$G$47^2-'Map and Results'!$G70^2)/(2*TowerDistanceMatrix!AA52*'Map and Results'!$G$47))+'Map and Results'!$G70^2*ACOS((TowerDistanceMatrix!AA52^2-'Map and Results'!$G$47^2+'Map and Results'!$G70^2)/(2*TowerDistanceMatrix!AA52*'Map and Results'!$G70))-0.5*SQRT((-TowerDistanceMatrix!AA52+'Map and Results'!$G$47+'Map and Results'!$G70)*(TowerDistanceMatrix!AA52+'Map and Results'!$G$47-'Map and Results'!$G70)*(TowerDistanceMatrix!AA52-'Map and Results'!$G$47+'Map and Results'!$G70)*(TowerDistanceMatrix!AA52+'Map and Results'!$G$47+'Map and Results'!$G70))))</f>
        <v>0</v>
      </c>
      <c r="AB53" s="26">
        <f ca="1">IF(TowerDistanceMatrix!AB52&lt;=ABS('Map and Results'!$G$48-'Map and Results'!$G70),MIN('Map and Results'!$H$48,'Map and Results'!$H70),IF(TowerDistanceMatrix!AB52&gt;=('Map and Results'!$G70+'Map and Results'!$G$48),0,'Map and Results'!$G$48^2*ACOS((TowerDistanceMatrix!AB52^2+'Map and Results'!$G$48^2-'Map and Results'!$G70^2)/(2*TowerDistanceMatrix!AB52*'Map and Results'!$G$48))+'Map and Results'!$G70^2*ACOS((TowerDistanceMatrix!AB52^2-'Map and Results'!$G$48^2+'Map and Results'!$G70^2)/(2*TowerDistanceMatrix!AB52*'Map and Results'!$G70))-0.5*SQRT((-TowerDistanceMatrix!AB52+'Map and Results'!$G$48+'Map and Results'!$G70)*(TowerDistanceMatrix!AB52+'Map and Results'!$G$48-'Map and Results'!$G70)*(TowerDistanceMatrix!AB52-'Map and Results'!$G$48+'Map and Results'!$G70)*(TowerDistanceMatrix!AB52+'Map and Results'!$G$48+'Map and Results'!$G70))))</f>
        <v>0</v>
      </c>
      <c r="AC53" s="26">
        <f ca="1">IF(TowerDistanceMatrix!AC52&lt;=ABS('Map and Results'!$G$49-'Map and Results'!$G70),MIN('Map and Results'!$H$49,'Map and Results'!$H70),IF(TowerDistanceMatrix!AC52&gt;=('Map and Results'!$G70+'Map and Results'!$G$49),0,'Map and Results'!$G$49^2*ACOS((TowerDistanceMatrix!AC52^2+'Map and Results'!$G$49^2-'Map and Results'!$G70^2)/(2*TowerDistanceMatrix!AC52*'Map and Results'!$G$49))+'Map and Results'!$G70^2*ACOS((TowerDistanceMatrix!AC52^2-'Map and Results'!$G$49^2+'Map and Results'!$G70^2)/(2*TowerDistanceMatrix!AC52*'Map and Results'!$G70))-0.5*SQRT((-TowerDistanceMatrix!AC52+'Map and Results'!$G$49+'Map and Results'!$G70)*(TowerDistanceMatrix!AC52+'Map and Results'!$G$49-'Map and Results'!$G70)*(TowerDistanceMatrix!AC52-'Map and Results'!$G$49+'Map and Results'!$G70)*(TowerDistanceMatrix!AC52+'Map and Results'!$G$49+'Map and Results'!$G70))))</f>
        <v>0</v>
      </c>
      <c r="AD53" s="26">
        <f ca="1">IF(TowerDistanceMatrix!AD52&lt;=ABS('Map and Results'!$G$50-'Map and Results'!$G70),MIN('Map and Results'!$H$50,'Map and Results'!$H70),IF(TowerDistanceMatrix!AD52&gt;=('Map and Results'!$G70+'Map and Results'!$G$50),0,'Map and Results'!$G$50^2*ACOS((TowerDistanceMatrix!AD52^2+'Map and Results'!$G$50^2-'Map and Results'!$G70^2)/(2*TowerDistanceMatrix!AD52*'Map and Results'!$G$50))+'Map and Results'!$G70^2*ACOS((TowerDistanceMatrix!AD52^2-'Map and Results'!$G$50^2+'Map and Results'!$G70^2)/(2*TowerDistanceMatrix!AD52*'Map and Results'!$G70))-0.5*SQRT((-TowerDistanceMatrix!AD52+'Map and Results'!$G$50+'Map and Results'!$G70)*(TowerDistanceMatrix!AD52+'Map and Results'!$G$50-'Map and Results'!$G70)*(TowerDistanceMatrix!AD52-'Map and Results'!$G$50+'Map and Results'!$G70)*(TowerDistanceMatrix!AD52+'Map and Results'!$G$50+'Map and Results'!$G70))))</f>
        <v>0</v>
      </c>
      <c r="AE53" s="26">
        <f ca="1">IF(TowerDistanceMatrix!AE52&lt;=ABS('Map and Results'!$G$51-'Map and Results'!$G70),MIN('Map and Results'!$H$51,'Map and Results'!$H70),IF(TowerDistanceMatrix!AE52&gt;=('Map and Results'!$G70+'Map and Results'!$G$51),0,'Map and Results'!$G$51^2*ACOS((TowerDistanceMatrix!AE52^2+'Map and Results'!$G$51^2-'Map and Results'!$G70^2)/(2*TowerDistanceMatrix!AE52*'Map and Results'!$G$51))+'Map and Results'!$G70^2*ACOS((TowerDistanceMatrix!AE52^2-'Map and Results'!$G$51^2+'Map and Results'!$G70^2)/(2*TowerDistanceMatrix!AE52*'Map and Results'!$G70))-0.5*SQRT((-TowerDistanceMatrix!AE52+'Map and Results'!$G$51+'Map and Results'!$G70)*(TowerDistanceMatrix!AE52+'Map and Results'!$G$51-'Map and Results'!$G70)*(TowerDistanceMatrix!AE52-'Map and Results'!$G$51+'Map and Results'!$G70)*(TowerDistanceMatrix!AE52+'Map and Results'!$G$51+'Map and Results'!$G70))))</f>
        <v>0</v>
      </c>
      <c r="AF53" s="26">
        <f ca="1">IF(TowerDistanceMatrix!AF52&lt;=ABS('Map and Results'!$G$52-'Map and Results'!$G70),MIN('Map and Results'!$H$52,'Map and Results'!$H70),IF(TowerDistanceMatrix!AF52&gt;=('Map and Results'!$G70+'Map and Results'!$G$52),0,'Map and Results'!$G$52^2*ACOS((TowerDistanceMatrix!AF52^2+'Map and Results'!$G$52^2-'Map and Results'!$G70^2)/(2*TowerDistanceMatrix!AF52*'Map and Results'!$G$52))+'Map and Results'!$G70^2*ACOS((TowerDistanceMatrix!AF52^2-'Map and Results'!$G$52^2+'Map and Results'!$G70^2)/(2*TowerDistanceMatrix!AF52*'Map and Results'!$G70))-0.5*SQRT((-TowerDistanceMatrix!AF52+'Map and Results'!$G$52+'Map and Results'!$G70)*(TowerDistanceMatrix!AF52+'Map and Results'!$G$52-'Map and Results'!$G70)*(TowerDistanceMatrix!AF52-'Map and Results'!$G$52+'Map and Results'!$G70)*(TowerDistanceMatrix!AF52+'Map and Results'!$G$52+'Map and Results'!$G70))))</f>
        <v>0</v>
      </c>
      <c r="AG53" s="26">
        <f ca="1">IF(TowerDistanceMatrix!AG52&lt;=ABS('Map and Results'!$G$53-'Map and Results'!$G70),MIN('Map and Results'!$H$53,'Map and Results'!$H70),IF(TowerDistanceMatrix!AG52&gt;=('Map and Results'!$G70+'Map and Results'!$G$53),0,'Map and Results'!$G$53^2*ACOS((TowerDistanceMatrix!AG52^2+'Map and Results'!$G$53^2-'Map and Results'!$G70^2)/(2*TowerDistanceMatrix!AG52*'Map and Results'!$G$53))+'Map and Results'!$G70^2*ACOS((TowerDistanceMatrix!AG52^2-'Map and Results'!$G$53^2+'Map and Results'!$G70^2)/(2*TowerDistanceMatrix!AG52*'Map and Results'!$G70))-0.5*SQRT((-TowerDistanceMatrix!AG52+'Map and Results'!$G$53+'Map and Results'!$G70)*(TowerDistanceMatrix!AG52+'Map and Results'!$G$53-'Map and Results'!$G70)*(TowerDistanceMatrix!AG52-'Map and Results'!$G$53+'Map and Results'!$G70)*(TowerDistanceMatrix!AG52+'Map and Results'!$G$53+'Map and Results'!$G70))))</f>
        <v>0</v>
      </c>
      <c r="AH53" s="26">
        <f ca="1">IF(TowerDistanceMatrix!AH52&lt;=ABS('Map and Results'!$G$54-'Map and Results'!$G70),MIN('Map and Results'!$H$54,'Map and Results'!$H70),IF(TowerDistanceMatrix!AH52&gt;=('Map and Results'!$G70+'Map and Results'!$G$54),0,'Map and Results'!$G$54^2*ACOS((TowerDistanceMatrix!AH52^2+'Map and Results'!$G$54^2-'Map and Results'!$G70^2)/(2*TowerDistanceMatrix!AH52*'Map and Results'!$G$54))+'Map and Results'!$G70^2*ACOS((TowerDistanceMatrix!AH52^2-'Map and Results'!$G$54^2+'Map and Results'!$G70^2)/(2*TowerDistanceMatrix!AH52*'Map and Results'!$G70))-0.5*SQRT((-TowerDistanceMatrix!AH52+'Map and Results'!$G$54+'Map and Results'!$G70)*(TowerDistanceMatrix!AH52+'Map and Results'!$G$54-'Map and Results'!$G70)*(TowerDistanceMatrix!AH52-'Map and Results'!$G$54+'Map and Results'!$G70)*(TowerDistanceMatrix!AH52+'Map and Results'!$G$54+'Map and Results'!$G70))))</f>
        <v>0</v>
      </c>
      <c r="AI53" s="26">
        <f ca="1">IF(TowerDistanceMatrix!AI52&lt;=ABS('Map and Results'!$G$55-'Map and Results'!$G70),MIN('Map and Results'!$H$55,'Map and Results'!$H70),IF(TowerDistanceMatrix!AI52&gt;=('Map and Results'!$G70+'Map and Results'!$G$55),0,'Map and Results'!$G$55^2*ACOS((TowerDistanceMatrix!AI52^2+'Map and Results'!$G$55^2-'Map and Results'!$G70^2)/(2*TowerDistanceMatrix!AI52*'Map and Results'!$G$55))+'Map and Results'!$G70^2*ACOS((TowerDistanceMatrix!AI52^2-'Map and Results'!$G$55^2+'Map and Results'!$G70^2)/(2*TowerDistanceMatrix!AI52*'Map and Results'!$G70))-0.5*SQRT((-TowerDistanceMatrix!AI52+'Map and Results'!$G$55+'Map and Results'!$G70)*(TowerDistanceMatrix!AI52+'Map and Results'!$G$55-'Map and Results'!$G70)*(TowerDistanceMatrix!AI52-'Map and Results'!$G$55+'Map and Results'!$G70)*(TowerDistanceMatrix!AI52+'Map and Results'!$G$55+'Map and Results'!$G70))))</f>
        <v>0</v>
      </c>
      <c r="AJ53" s="26">
        <f ca="1">IF(TowerDistanceMatrix!AJ52&lt;=ABS('Map and Results'!$G$56-'Map and Results'!$G70),MIN('Map and Results'!$H$56,'Map and Results'!$H70),IF(TowerDistanceMatrix!AJ52&gt;=('Map and Results'!$G70+'Map and Results'!$G$56),0,'Map and Results'!$G$56^2*ACOS((TowerDistanceMatrix!AJ52^2+'Map and Results'!$G$56^2-'Map and Results'!$G70^2)/(2*TowerDistanceMatrix!AJ52*'Map and Results'!$G$56))+'Map and Results'!$G70^2*ACOS((TowerDistanceMatrix!AJ52^2-'Map and Results'!$G$56^2+'Map and Results'!$G70^2)/(2*TowerDistanceMatrix!AJ52*'Map and Results'!$G70))-0.5*SQRT((-TowerDistanceMatrix!AJ52+'Map and Results'!$G$56+'Map and Results'!$G70)*(TowerDistanceMatrix!AJ52+'Map and Results'!$G$56-'Map and Results'!$G70)*(TowerDistanceMatrix!AJ52-'Map and Results'!$G$56+'Map and Results'!$G70)*(TowerDistanceMatrix!AJ52+'Map and Results'!$G$56+'Map and Results'!$G70))))</f>
        <v>0</v>
      </c>
      <c r="AK53" s="26">
        <f ca="1">IF(TowerDistanceMatrix!AK52&lt;=ABS('Map and Results'!$G$57-'Map and Results'!$G70),MIN('Map and Results'!$H$57,'Map and Results'!$H70),IF(TowerDistanceMatrix!AK52&gt;=('Map and Results'!$G70+'Map and Results'!$G$57),0,'Map and Results'!$G$57^2*ACOS((TowerDistanceMatrix!AK52^2+'Map and Results'!$G$57^2-'Map and Results'!$G70^2)/(2*TowerDistanceMatrix!AK52*'Map and Results'!$G$57))+'Map and Results'!$G70^2*ACOS((TowerDistanceMatrix!AK52^2-'Map and Results'!$G$57^2+'Map and Results'!$G70^2)/(2*TowerDistanceMatrix!AK52*'Map and Results'!$G70))-0.5*SQRT((-TowerDistanceMatrix!AK52+'Map and Results'!$G$57+'Map and Results'!$G70)*(TowerDistanceMatrix!AK52+'Map and Results'!$G$57-'Map and Results'!$G70)*(TowerDistanceMatrix!AK52-'Map and Results'!$G$57+'Map and Results'!$G70)*(TowerDistanceMatrix!AK52+'Map and Results'!$G$57+'Map and Results'!$G70))))</f>
        <v>0</v>
      </c>
      <c r="AL53" s="26">
        <f ca="1">IF(TowerDistanceMatrix!AL52&lt;=ABS('Map and Results'!$G$58-'Map and Results'!$G70),MIN('Map and Results'!$H$58,'Map and Results'!$H70),IF(TowerDistanceMatrix!AL52&gt;=('Map and Results'!$G70+'Map and Results'!$G$58),0,'Map and Results'!$G$58^2*ACOS((TowerDistanceMatrix!AL52^2+'Map and Results'!$G$58^2-'Map and Results'!$G70^2)/(2*TowerDistanceMatrix!AL52*'Map and Results'!$G$58))+'Map and Results'!$G70^2*ACOS((TowerDistanceMatrix!AL52^2-'Map and Results'!$G$58^2+'Map and Results'!$G70^2)/(2*TowerDistanceMatrix!AL52*'Map and Results'!$G70))-0.5*SQRT((-TowerDistanceMatrix!AL52+'Map and Results'!$G$58+'Map and Results'!$G70)*(TowerDistanceMatrix!AL52+'Map and Results'!$G$58-'Map and Results'!$G70)*(TowerDistanceMatrix!AL52-'Map and Results'!$G$58+'Map and Results'!$G70)*(TowerDistanceMatrix!AL52+'Map and Results'!$G$58+'Map and Results'!$G70))))</f>
        <v>0</v>
      </c>
      <c r="AM53" s="26">
        <f ca="1">IF(TowerDistanceMatrix!AM52&lt;=ABS('Map and Results'!$G$59-'Map and Results'!$G70),MIN('Map and Results'!$H$59,'Map and Results'!$H70),IF(TowerDistanceMatrix!AM52&gt;=('Map and Results'!$G70+'Map and Results'!$G$59),0,'Map and Results'!$G$59^2*ACOS((TowerDistanceMatrix!AM52^2+'Map and Results'!$G$59^2-'Map and Results'!$G70^2)/(2*TowerDistanceMatrix!AM52*'Map and Results'!$G$59))+'Map and Results'!$G70^2*ACOS((TowerDistanceMatrix!AM52^2-'Map and Results'!$G$59^2+'Map and Results'!$G70^2)/(2*TowerDistanceMatrix!AM52*'Map and Results'!$G70))-0.5*SQRT((-TowerDistanceMatrix!AM52+'Map and Results'!$G$59+'Map and Results'!$G70)*(TowerDistanceMatrix!AM52+'Map and Results'!$G$59-'Map and Results'!$G70)*(TowerDistanceMatrix!AM52-'Map and Results'!$G$59+'Map and Results'!$G70)*(TowerDistanceMatrix!AM52+'Map and Results'!$G$59+'Map and Results'!$G70))))</f>
        <v>0</v>
      </c>
      <c r="AN53" s="26">
        <f ca="1">IF(TowerDistanceMatrix!AN52&lt;=ABS('Map and Results'!$G$60-'Map and Results'!$G70),MIN('Map and Results'!$H$60,'Map and Results'!$H70),IF(TowerDistanceMatrix!AN52&gt;=('Map and Results'!$G70+'Map and Results'!$G$60),0,'Map and Results'!$G$60^2*ACOS((TowerDistanceMatrix!AN52^2+'Map and Results'!$G$60^2-'Map and Results'!$G70^2)/(2*TowerDistanceMatrix!AN52*'Map and Results'!$G$60))+'Map and Results'!$G70^2*ACOS((TowerDistanceMatrix!AN52^2-'Map and Results'!$G$60^2+'Map and Results'!$G70^2)/(2*TowerDistanceMatrix!AN52*'Map and Results'!$G70))-0.5*SQRT((-TowerDistanceMatrix!AN52+'Map and Results'!$G$60+'Map and Results'!$G70)*(TowerDistanceMatrix!AN52+'Map and Results'!$G$60-'Map and Results'!$G70)*(TowerDistanceMatrix!AN52-'Map and Results'!$G$60+'Map and Results'!$G70)*(TowerDistanceMatrix!AN52+'Map and Results'!$G$60+'Map and Results'!$G70))))</f>
        <v>0</v>
      </c>
      <c r="AO53" s="26">
        <f ca="1">IF(TowerDistanceMatrix!AO52&lt;=ABS('Map and Results'!$G$61-'Map and Results'!$G70),MIN('Map and Results'!$H$61,'Map and Results'!$H70),IF(TowerDistanceMatrix!AO52&gt;=('Map and Results'!$G70+'Map and Results'!$G$61),0,'Map and Results'!$G$61^2*ACOS((TowerDistanceMatrix!AO52^2+'Map and Results'!$G$61^2-'Map and Results'!$G70^2)/(2*TowerDistanceMatrix!AO52*'Map and Results'!$G$61))+'Map and Results'!$G70^2*ACOS((TowerDistanceMatrix!AO52^2-'Map and Results'!$G$61^2+'Map and Results'!$G70^2)/(2*TowerDistanceMatrix!AO52*'Map and Results'!$G70))-0.5*SQRT((-TowerDistanceMatrix!AO52+'Map and Results'!$G$61+'Map and Results'!$G70)*(TowerDistanceMatrix!AO52+'Map and Results'!$G$61-'Map and Results'!$G70)*(TowerDistanceMatrix!AO52-'Map and Results'!$G$61+'Map and Results'!$G70)*(TowerDistanceMatrix!AO52+'Map and Results'!$G$61+'Map and Results'!$G70))))</f>
        <v>0</v>
      </c>
      <c r="AP53" s="26">
        <f ca="1">IF(TowerDistanceMatrix!AP52&lt;=ABS('Map and Results'!$G$62-'Map and Results'!$G70),MIN('Map and Results'!$H$62,'Map and Results'!$H70),IF(TowerDistanceMatrix!AP52&gt;=('Map and Results'!$G70+'Map and Results'!$G$62),0,'Map and Results'!$G$62^2*ACOS((TowerDistanceMatrix!AP52^2+'Map and Results'!$G$62^2-'Map and Results'!$G70^2)/(2*TowerDistanceMatrix!AP52*'Map and Results'!$G$62))+'Map and Results'!$G70^2*ACOS((TowerDistanceMatrix!AP52^2-'Map and Results'!$G$62^2+'Map and Results'!$G70^2)/(2*TowerDistanceMatrix!AP52*'Map and Results'!$G70))-0.5*SQRT((-TowerDistanceMatrix!AP52+'Map and Results'!$G$62+'Map and Results'!$G70)*(TowerDistanceMatrix!AP52+'Map and Results'!$G$62-'Map and Results'!$G70)*(TowerDistanceMatrix!AP52-'Map and Results'!$G$62+'Map and Results'!$G70)*(TowerDistanceMatrix!AP52+'Map and Results'!$G$62+'Map and Results'!$G70))))</f>
        <v>0</v>
      </c>
      <c r="AQ53" s="26">
        <f ca="1">IF(TowerDistanceMatrix!AQ52&lt;=ABS('Map and Results'!$G$63-'Map and Results'!$G70),MIN('Map and Results'!$H$63,'Map and Results'!$H70),IF(TowerDistanceMatrix!AQ52&gt;=('Map and Results'!$G70+'Map and Results'!$G$63),0,'Map and Results'!$G$63^2*ACOS((TowerDistanceMatrix!AQ52^2+'Map and Results'!$G$63^2-'Map and Results'!$G70^2)/(2*TowerDistanceMatrix!AQ52*'Map and Results'!$G$63))+'Map and Results'!$G70^2*ACOS((TowerDistanceMatrix!AQ52^2-'Map and Results'!$G$63^2+'Map and Results'!$G70^2)/(2*TowerDistanceMatrix!AQ52*'Map and Results'!$G70))-0.5*SQRT((-TowerDistanceMatrix!AQ52+'Map and Results'!$G$63+'Map and Results'!$G70)*(TowerDistanceMatrix!AQ52+'Map and Results'!$G$63-'Map and Results'!$G70)*(TowerDistanceMatrix!AQ52-'Map and Results'!$G$63+'Map and Results'!$G70)*(TowerDistanceMatrix!AQ52+'Map and Results'!$G$63+'Map and Results'!$G70))))</f>
        <v>0</v>
      </c>
      <c r="AR53" s="26">
        <f ca="1">IF(TowerDistanceMatrix!AR52&lt;=ABS('Map and Results'!$G$64-'Map and Results'!$G70),MIN('Map and Results'!$H$64,'Map and Results'!$H70),IF(TowerDistanceMatrix!AR52&gt;=('Map and Results'!$G70+'Map and Results'!$G$64),0,'Map and Results'!$G$64^2*ACOS((TowerDistanceMatrix!AR52^2+'Map and Results'!$G$64^2-'Map and Results'!$G70^2)/(2*TowerDistanceMatrix!AR52*'Map and Results'!$G$64))+'Map and Results'!$G70^2*ACOS((TowerDistanceMatrix!AR52^2-'Map and Results'!$G$64^2+'Map and Results'!$G70^2)/(2*TowerDistanceMatrix!AR52*'Map and Results'!$G70))-0.5*SQRT((-TowerDistanceMatrix!AR52+'Map and Results'!$G$64+'Map and Results'!$G70)*(TowerDistanceMatrix!AR52+'Map and Results'!$G$64-'Map and Results'!$G70)*(TowerDistanceMatrix!AR52-'Map and Results'!$G$64+'Map and Results'!$G70)*(TowerDistanceMatrix!AR52+'Map and Results'!$G$64+'Map and Results'!$G70))))</f>
        <v>0</v>
      </c>
      <c r="AS53" s="26">
        <f ca="1">IF(TowerDistanceMatrix!AS52&lt;=ABS('Map and Results'!$G$65-'Map and Results'!$G70),MIN('Map and Results'!$H$65,'Map and Results'!$H70),IF(TowerDistanceMatrix!AS52&gt;=('Map and Results'!$G70+'Map and Results'!$G$65),0,'Map and Results'!$G$65^2*ACOS((TowerDistanceMatrix!AS52^2+'Map and Results'!$G$65^2-'Map and Results'!$G70^2)/(2*TowerDistanceMatrix!AS52*'Map and Results'!$G$65))+'Map and Results'!$G70^2*ACOS((TowerDistanceMatrix!AS52^2-'Map and Results'!$G$65^2+'Map and Results'!$G70^2)/(2*TowerDistanceMatrix!AS52*'Map and Results'!$G70))-0.5*SQRT((-TowerDistanceMatrix!AS52+'Map and Results'!$G$65+'Map and Results'!$G70)*(TowerDistanceMatrix!AS52+'Map and Results'!$G$65-'Map and Results'!$G70)*(TowerDistanceMatrix!AS52-'Map and Results'!$G$65+'Map and Results'!$G70)*(TowerDistanceMatrix!AS52+'Map and Results'!$G$65+'Map and Results'!$G70))))</f>
        <v>0</v>
      </c>
      <c r="AT53" s="26">
        <f ca="1">IF(TowerDistanceMatrix!AT52&lt;=ABS('Map and Results'!$G$66-'Map and Results'!$G70),MIN('Map and Results'!$H$66,'Map and Results'!$H70),IF(TowerDistanceMatrix!AT52&gt;=('Map and Results'!$G70+'Map and Results'!$G$66),0,'Map and Results'!$G$66^2*ACOS((TowerDistanceMatrix!AT52^2+'Map and Results'!$G$66^2-'Map and Results'!$G70^2)/(2*TowerDistanceMatrix!AT52*'Map and Results'!$G$66))+'Map and Results'!$G70^2*ACOS((TowerDistanceMatrix!AT52^2-'Map and Results'!$G$66^2+'Map and Results'!$G70^2)/(2*TowerDistanceMatrix!AT52*'Map and Results'!$G70))-0.5*SQRT((-TowerDistanceMatrix!AT52+'Map and Results'!$G$66+'Map and Results'!$G70)*(TowerDistanceMatrix!AT52+'Map and Results'!$G$66-'Map and Results'!$G70)*(TowerDistanceMatrix!AT52-'Map and Results'!$G$66+'Map and Results'!$G70)*(TowerDistanceMatrix!AT52+'Map and Results'!$G$66+'Map and Results'!$G70))))</f>
        <v>0</v>
      </c>
      <c r="AU53" s="26">
        <f ca="1">IF(TowerDistanceMatrix!AU52&lt;=ABS('Map and Results'!$G$67-'Map and Results'!$G70),MIN('Map and Results'!$H$67,'Map and Results'!$H70),IF(TowerDistanceMatrix!AU52&gt;=('Map and Results'!$G70+'Map and Results'!$G$67),0,'Map and Results'!$G$67^2*ACOS((TowerDistanceMatrix!AU52^2+'Map and Results'!$G$67^2-'Map and Results'!$G70^2)/(2*TowerDistanceMatrix!AU52*'Map and Results'!$G$67))+'Map and Results'!$G70^2*ACOS((TowerDistanceMatrix!AU52^2-'Map and Results'!$G$67^2+'Map and Results'!$G70^2)/(2*TowerDistanceMatrix!AU52*'Map and Results'!$G70))-0.5*SQRT((-TowerDistanceMatrix!AU52+'Map and Results'!$G$67+'Map and Results'!$G70)*(TowerDistanceMatrix!AU52+'Map and Results'!$G$67-'Map and Results'!$G70)*(TowerDistanceMatrix!AU52-'Map and Results'!$G$67+'Map and Results'!$G70)*(TowerDistanceMatrix!AU52+'Map and Results'!$G$67+'Map and Results'!$G70))))</f>
        <v>0</v>
      </c>
      <c r="AV53" s="26">
        <f ca="1">IF(TowerDistanceMatrix!AV52&lt;=ABS('Map and Results'!$G$68-'Map and Results'!$G70),MIN('Map and Results'!$H$68,'Map and Results'!$H70),IF(TowerDistanceMatrix!AV52&gt;=('Map and Results'!$G70+'Map and Results'!$G$68),0,'Map and Results'!$G$68^2*ACOS((TowerDistanceMatrix!AV52^2+'Map and Results'!$G$68^2-'Map and Results'!$G70^2)/(2*TowerDistanceMatrix!AV52*'Map and Results'!$G$68))+'Map and Results'!$G70^2*ACOS((TowerDistanceMatrix!AV52^2-'Map and Results'!$G$68^2+'Map and Results'!$G70^2)/(2*TowerDistanceMatrix!AV52*'Map and Results'!$G70))-0.5*SQRT((-TowerDistanceMatrix!AV52+'Map and Results'!$G$68+'Map and Results'!$G70)*(TowerDistanceMatrix!AV52+'Map and Results'!$G$68-'Map and Results'!$G70)*(TowerDistanceMatrix!AV52-'Map and Results'!$G$68+'Map and Results'!$G70)*(TowerDistanceMatrix!AV52+'Map and Results'!$G$68+'Map and Results'!$G70))))</f>
        <v>0</v>
      </c>
      <c r="AW53" s="26">
        <f ca="1">IF(TowerDistanceMatrix!AW52&lt;=ABS('Map and Results'!$G$69-'Map and Results'!$G70),MIN('Map and Results'!$H$69,'Map and Results'!$H70),IF(TowerDistanceMatrix!AW52&gt;=('Map and Results'!$G70+'Map and Results'!$G$69),0,'Map and Results'!$G$69^2*ACOS((TowerDistanceMatrix!AW52^2+'Map and Results'!$G$69^2-'Map and Results'!$G70^2)/(2*TowerDistanceMatrix!AW52*'Map and Results'!$G$69))+'Map and Results'!$G70^2*ACOS((TowerDistanceMatrix!AW52^2-'Map and Results'!$G$69^2+'Map and Results'!$G70^2)/(2*TowerDistanceMatrix!AW52*'Map and Results'!$G70))-0.5*SQRT((-TowerDistanceMatrix!AW52+'Map and Results'!$G$69+'Map and Results'!$G70)*(TowerDistanceMatrix!AW52+'Map and Results'!$G$69-'Map and Results'!$G70)*(TowerDistanceMatrix!AW52-'Map and Results'!$G$69+'Map and Results'!$G70)*(TowerDistanceMatrix!AW52+'Map and Results'!$G$69+'Map and Results'!$G70))))</f>
        <v>0</v>
      </c>
      <c r="AX53" s="26">
        <f ca="1">IF(TowerDistanceMatrix!AX52&lt;=ABS('Map and Results'!$G$70-'Map and Results'!$G70),MIN('Map and Results'!$H$70,'Map and Results'!$H70),IF(TowerDistanceMatrix!AX52&gt;=('Map and Results'!$G70+'Map and Results'!$G$70),0,'Map and Results'!$G$70^2*ACOS((TowerDistanceMatrix!AX52^2+'Map and Results'!$G$70^2-'Map and Results'!$G70^2)/(2*TowerDistanceMatrix!AX52*'Map and Results'!$G$70))+'Map and Results'!$G70^2*ACOS((TowerDistanceMatrix!AX52^2-'Map and Results'!$G$70^2+'Map and Results'!$G70^2)/(2*TowerDistanceMatrix!AX52*'Map and Results'!$G70))-0.5*SQRT((-TowerDistanceMatrix!AX52+'Map and Results'!$G$70+'Map and Results'!$G70)*(TowerDistanceMatrix!AX52+'Map and Results'!$G$70-'Map and Results'!$G70)*(TowerDistanceMatrix!AX52-'Map and Results'!$G$70+'Map and Results'!$G70)*(TowerDistanceMatrix!AX52+'Map and Results'!$G$70+'Map and Results'!$G70))))</f>
        <v>0</v>
      </c>
      <c r="AY53" s="26">
        <f ca="1">IF(TowerDistanceMatrix!AY52&lt;=ABS('Map and Results'!$G$71-'Map and Results'!$G70),MIN('Map and Results'!$H$71,'Map and Results'!$H70),IF(TowerDistanceMatrix!AY52&gt;=('Map and Results'!$G70+'Map and Results'!$G$71),0,'Map and Results'!$G$71^2*ACOS((TowerDistanceMatrix!AY52^2+'Map and Results'!$G$71^2-'Map and Results'!$G70^2)/(2*TowerDistanceMatrix!AY52*'Map and Results'!$G$71))+'Map and Results'!$G70^2*ACOS((TowerDistanceMatrix!AY52^2-'Map and Results'!$G$71^2+'Map and Results'!$G70^2)/(2*TowerDistanceMatrix!AY52*'Map and Results'!$G70))-0.5*SQRT((-TowerDistanceMatrix!AY52+'Map and Results'!$G$71+'Map and Results'!$G70)*(TowerDistanceMatrix!AY52+'Map and Results'!$G$71-'Map and Results'!$G70)*(TowerDistanceMatrix!AY52-'Map and Results'!$G$71+'Map and Results'!$G70)*(TowerDistanceMatrix!AY52+'Map and Results'!$G$71+'Map and Results'!$G70))))</f>
        <v>0</v>
      </c>
      <c r="AZ53" s="26">
        <f ca="1">IF(TowerDistanceMatrix!AZ52&lt;=ABS('Map and Results'!$G$72-'Map and Results'!$G70),MIN('Map and Results'!$H$72,'Map and Results'!$H70),IF(TowerDistanceMatrix!AZ52&gt;=('Map and Results'!$G70+'Map and Results'!$G$72),0,'Map and Results'!$G$72^2*ACOS((TowerDistanceMatrix!AZ52^2+'Map and Results'!$G$72^2-'Map and Results'!$G70^2)/(2*TowerDistanceMatrix!AZ52*'Map and Results'!$G$72))+'Map and Results'!$G70^2*ACOS((TowerDistanceMatrix!AZ52^2-'Map and Results'!$G$72^2+'Map and Results'!$G70^2)/(2*TowerDistanceMatrix!AZ52*'Map and Results'!$G70))-0.5*SQRT((-TowerDistanceMatrix!AZ52+'Map and Results'!$G$72+'Map and Results'!$G70)*(TowerDistanceMatrix!AZ52+'Map and Results'!$G$72-'Map and Results'!$G70)*(TowerDistanceMatrix!AZ52-'Map and Results'!$G$72+'Map and Results'!$G70)*(TowerDistanceMatrix!AZ52+'Map and Results'!$G$72+'Map and Results'!$G70))))</f>
        <v>0</v>
      </c>
      <c r="BA53" s="26"/>
      <c r="BB53" s="26"/>
      <c r="BC53">
        <f ca="1">IF('Map and Results'!B70=0,0,SUM(C53:AZ53))-BE53</f>
        <v>0</v>
      </c>
      <c r="BD53">
        <v>48</v>
      </c>
      <c r="BE53">
        <f t="shared" ca="1" si="3"/>
        <v>0</v>
      </c>
      <c r="BG53">
        <f t="shared" ca="1" si="1"/>
        <v>0</v>
      </c>
      <c r="BH53">
        <f t="shared" ca="1" si="2"/>
        <v>0</v>
      </c>
      <c r="BJ53">
        <f ca="1">IF('Map and Results'!B70=0,0,IF((SUM(C53:AZ53)-BE53)&gt;BH53,$BJ$3,0))</f>
        <v>0</v>
      </c>
    </row>
    <row r="54" spans="2:62" ht="15">
      <c r="B54" s="7">
        <v>49</v>
      </c>
      <c r="C54" s="4">
        <f ca="1">IF(TowerDistanceMatrix!C53&lt;=ABS('Map and Results'!$G$23-'Map and Results'!G71),MIN('Map and Results'!H71,'Map and Results'!H69),IF(TowerDistanceMatrix!C53&gt;=('Map and Results'!$G$23+'Map and Results'!G71),0,'Map and Results'!$G$23^2*ACOS((TowerDistanceMatrix!C53^2+'Map and Results'!$G$23^2-'Map and Results'!G71^2)/(2*TowerDistanceMatrix!C53*'Map and Results'!$G$23))+'Map and Results'!G71^2*ACOS((TowerDistanceMatrix!C53^2-'Map and Results'!$G$23^2+'Map and Results'!G71^2)/(2*TowerDistanceMatrix!C53*'Map and Results'!G71))-0.5*SQRT((-TowerDistanceMatrix!C53+'Map and Results'!$G$23+'Map and Results'!G71)*(TowerDistanceMatrix!C53+'Map and Results'!$G$23-'Map and Results'!G71)*(TowerDistanceMatrix!C53-'Map and Results'!$G$23+'Map and Results'!G71)*(TowerDistanceMatrix!C53+'Map and Results'!$G$23+'Map and Results'!G71))))</f>
        <v>0</v>
      </c>
      <c r="D54">
        <f ca="1">IF(TowerDistanceMatrix!D53&lt;=ABS('Map and Results'!$G$24-'Map and Results'!G71),MIN('Map and Results'!$H$24,'Map and Results'!H71),IF(TowerDistanceMatrix!D53&gt;=('Map and Results'!G71+'Map and Results'!$G$24),0,'Map and Results'!$G$24^2*ACOS((TowerDistanceMatrix!D53^2+'Map and Results'!$G$24^2-'Map and Results'!G71^2)/(2*TowerDistanceMatrix!D53*'Map and Results'!$G$24))+'Map and Results'!G71^2*ACOS((TowerDistanceMatrix!D53^2-'Map and Results'!$G$24^2+'Map and Results'!G71^2)/(2*TowerDistanceMatrix!D53*'Map and Results'!G71))-0.5*SQRT((-TowerDistanceMatrix!D53+'Map and Results'!$G$24+'Map and Results'!G71)*(TowerDistanceMatrix!D53+'Map and Results'!$G$24-'Map and Results'!G71)*(TowerDistanceMatrix!D53-'Map and Results'!$G$24+'Map and Results'!G71)*(TowerDistanceMatrix!D53+'Map and Results'!$G$24+'Map and Results'!G71))))</f>
        <v>0</v>
      </c>
      <c r="E54">
        <f ca="1">IF(TowerDistanceMatrix!E53&lt;=ABS('Map and Results'!$G$25-'Map and Results'!G71),MIN('Map and Results'!$H$25,'Map and Results'!H71),IF(TowerDistanceMatrix!E53&gt;=('Map and Results'!G71+'Map and Results'!$G$25),0,'Map and Results'!$G$25^2*ACOS((TowerDistanceMatrix!E53^2+'Map and Results'!$G$25^2-'Map and Results'!G71^2)/(2*TowerDistanceMatrix!E53*'Map and Results'!$G$25))+'Map and Results'!G71^2*ACOS((TowerDistanceMatrix!E53^2-'Map and Results'!$G$25^2+'Map and Results'!G71^2)/(2*TowerDistanceMatrix!E53*'Map and Results'!G71))-0.5*SQRT((-TowerDistanceMatrix!E53+'Map and Results'!$G$25+'Map and Results'!G71)*(TowerDistanceMatrix!E53+'Map and Results'!$G$25-'Map and Results'!G71)*(TowerDistanceMatrix!E53-'Map and Results'!$G$25+'Map and Results'!G71)*(TowerDistanceMatrix!E53+'Map and Results'!$G$25+'Map and Results'!G71))))</f>
        <v>0</v>
      </c>
      <c r="F54">
        <f ca="1">IF(TowerDistanceMatrix!F53&lt;=ABS('Map and Results'!$G$26-'Map and Results'!$G71),MIN('Map and Results'!$H$26,'Map and Results'!$H71),IF(TowerDistanceMatrix!F53&gt;=('Map and Results'!$G71+'Map and Results'!$G$26),0,'Map and Results'!$G$26^2*ACOS((TowerDistanceMatrix!F53^2+'Map and Results'!$G$26^2-'Map and Results'!$G71^2)/(2*TowerDistanceMatrix!F53*'Map and Results'!$G$26))+'Map and Results'!$G71^2*ACOS((TowerDistanceMatrix!F53^2-'Map and Results'!$G$26^2+'Map and Results'!$G71^2)/(2*TowerDistanceMatrix!F53*'Map and Results'!$G71))-0.5*SQRT((-TowerDistanceMatrix!F53+'Map and Results'!$G$26+'Map and Results'!$G71)*(TowerDistanceMatrix!F53+'Map and Results'!$G$26-'Map and Results'!$G71)*(TowerDistanceMatrix!F53-'Map and Results'!$G$26+'Map and Results'!$G71)*(TowerDistanceMatrix!F53+'Map and Results'!$G$26+'Map and Results'!$G71))))</f>
        <v>0</v>
      </c>
      <c r="G54" s="26">
        <f ca="1">IF(TowerDistanceMatrix!G53&lt;=ABS('Map and Results'!$G$27-'Map and Results'!$G71),MIN('Map and Results'!$H$27,'Map and Results'!$H71),IF(TowerDistanceMatrix!G53&gt;=('Map and Results'!$G71+'Map and Results'!$G$27),0,'Map and Results'!$G$27^2*ACOS((TowerDistanceMatrix!G53^2+'Map and Results'!$G$27^2-'Map and Results'!$G71^2)/(2*TowerDistanceMatrix!G53*'Map and Results'!$G$27))+'Map and Results'!$G71^2*ACOS((TowerDistanceMatrix!G53^2-'Map and Results'!$G$27^2+'Map and Results'!$G71^2)/(2*TowerDistanceMatrix!G53*'Map and Results'!$G71))-0.5*SQRT((-TowerDistanceMatrix!G53+'Map and Results'!$G$27+'Map and Results'!$G71)*(TowerDistanceMatrix!G53+'Map and Results'!$G$27-'Map and Results'!$G71)*(TowerDistanceMatrix!G53-'Map and Results'!$G$27+'Map and Results'!$G71)*(TowerDistanceMatrix!G53+'Map and Results'!$G$27+'Map and Results'!$G71))))</f>
        <v>0</v>
      </c>
      <c r="H54" s="26">
        <f ca="1">IF(TowerDistanceMatrix!H53&lt;=ABS('Map and Results'!$G$28-'Map and Results'!$G71),MIN('Map and Results'!$H$28,'Map and Results'!$H71),IF(TowerDistanceMatrix!H53&gt;=('Map and Results'!$G71+'Map and Results'!$G$28),0,'Map and Results'!$G$28^2*ACOS((TowerDistanceMatrix!H53^2+'Map and Results'!$G$28^2-'Map and Results'!$G71^2)/(2*TowerDistanceMatrix!H53*'Map and Results'!$G$28))+'Map and Results'!$G71^2*ACOS((TowerDistanceMatrix!H53^2-'Map and Results'!$G$28^2+'Map and Results'!$G71^2)/(2*TowerDistanceMatrix!H53*'Map and Results'!$G71))-0.5*SQRT((-TowerDistanceMatrix!H53+'Map and Results'!$G$28+'Map and Results'!$G71)*(TowerDistanceMatrix!H53+'Map and Results'!$G$28-'Map and Results'!$G71)*(TowerDistanceMatrix!H53-'Map and Results'!$G$28+'Map and Results'!$G71)*(TowerDistanceMatrix!H53+'Map and Results'!$G$28+'Map and Results'!$G71))))</f>
        <v>755.17513415273356</v>
      </c>
      <c r="I54">
        <f ca="1">IF(TowerDistanceMatrix!I53&lt;=ABS('Map and Results'!$G$29-'Map and Results'!$G71),MIN('Map and Results'!$H$29,'Map and Results'!$H71),IF(TowerDistanceMatrix!I53&gt;=('Map and Results'!$G71+'Map and Results'!$G$29),0,'Map and Results'!$G$29^2*ACOS((TowerDistanceMatrix!I53^2+'Map and Results'!$G$29^2-'Map and Results'!$G71^2)/(2*TowerDistanceMatrix!I53*'Map and Results'!$G$29))+'Map and Results'!$G71^2*ACOS((TowerDistanceMatrix!I53^2-'Map and Results'!$G$29^2+'Map and Results'!$G71^2)/(2*TowerDistanceMatrix!I53*'Map and Results'!$G71))-0.5*SQRT((-TowerDistanceMatrix!I53+'Map and Results'!$G$29+'Map and Results'!$G71)*(TowerDistanceMatrix!I53+'Map and Results'!$G$29-'Map and Results'!$G71)*(TowerDistanceMatrix!I53-'Map and Results'!$G$29+'Map and Results'!$G71)*(TowerDistanceMatrix!I53+'Map and Results'!$G$29+'Map and Results'!$G71))))</f>
        <v>660.6067120079681</v>
      </c>
      <c r="J54">
        <f ca="1">IF(TowerDistanceMatrix!J53&lt;=ABS('Map and Results'!$G$30-'Map and Results'!$G71),MIN('Map and Results'!$H$30,'Map and Results'!$H71),IF(TowerDistanceMatrix!J53&gt;=('Map and Results'!$G71+'Map and Results'!$G$30),0,'Map and Results'!$G$30^2*ACOS((TowerDistanceMatrix!J53^2+'Map and Results'!$G$30^2-'Map and Results'!$G71^2)/(2*TowerDistanceMatrix!J53*'Map and Results'!$G$30))+'Map and Results'!$G71^2*ACOS((TowerDistanceMatrix!J53^2-'Map and Results'!$G$30^2+'Map and Results'!$G71^2)/(2*TowerDistanceMatrix!J53*'Map and Results'!$G71))-0.5*SQRT((-TowerDistanceMatrix!J53+'Map and Results'!$G$30+'Map and Results'!$G71)*(TowerDistanceMatrix!J53+'Map and Results'!$G$30-'Map and Results'!$G71)*(TowerDistanceMatrix!J53-'Map and Results'!$G$30+'Map and Results'!$G71)*(TowerDistanceMatrix!J53+'Map and Results'!$G$30+'Map and Results'!$G71))))</f>
        <v>0</v>
      </c>
      <c r="K54" s="26">
        <f ca="1">IF(TowerDistanceMatrix!K53&lt;=ABS('Map and Results'!$G$31-'Map and Results'!$G71),MIN('Map and Results'!$H$31,'Map and Results'!$H71),IF(TowerDistanceMatrix!K53&gt;=('Map and Results'!$G71+'Map and Results'!$G$31),0,'Map and Results'!$G$31^2*ACOS((TowerDistanceMatrix!K53^2+'Map and Results'!$G$31^2-'Map and Results'!$G71^2)/(2*TowerDistanceMatrix!K53*'Map and Results'!$G$31))+'Map and Results'!$G71^2*ACOS((TowerDistanceMatrix!K53^2-'Map and Results'!$G$31^2+'Map and Results'!$G71^2)/(2*TowerDistanceMatrix!K53*'Map and Results'!$G71))-0.5*SQRT((-TowerDistanceMatrix!K53+'Map and Results'!$G$31+'Map and Results'!$G71)*(TowerDistanceMatrix!K53+'Map and Results'!$G$31-'Map and Results'!$G71)*(TowerDistanceMatrix!K53-'Map and Results'!$G$31+'Map and Results'!$G71)*(TowerDistanceMatrix!K53+'Map and Results'!$G$31+'Map and Results'!$G71))))</f>
        <v>81.084018289332562</v>
      </c>
      <c r="L54" s="26">
        <f ca="1">IF(TowerDistanceMatrix!L53&lt;=ABS('Map and Results'!$G$32-'Map and Results'!$G71),MIN('Map and Results'!$H$32,'Map and Results'!$H71),IF(TowerDistanceMatrix!L53&gt;=('Map and Results'!$G71+'Map and Results'!$G$32),0,'Map and Results'!$G$32^2*ACOS((TowerDistanceMatrix!L53^2+'Map and Results'!$G$32^2-'Map and Results'!$G71^2)/(2*TowerDistanceMatrix!L53*'Map and Results'!$G$32))+'Map and Results'!$G71^2*ACOS((TowerDistanceMatrix!L53^2-'Map and Results'!$G$32^2+'Map and Results'!$G71^2)/(2*TowerDistanceMatrix!L53*'Map and Results'!$G71))-0.5*SQRT((-TowerDistanceMatrix!L53+'Map and Results'!$G$32+'Map and Results'!$G71)*(TowerDistanceMatrix!L53+'Map and Results'!$G$32-'Map and Results'!$G71)*(TowerDistanceMatrix!L53-'Map and Results'!$G$32+'Map and Results'!$G71)*(TowerDistanceMatrix!L53+'Map and Results'!$G$32+'Map and Results'!$G71))))</f>
        <v>0</v>
      </c>
      <c r="M54" s="26">
        <f ca="1">IF(TowerDistanceMatrix!M53&lt;=ABS('Map and Results'!$G$33-'Map and Results'!$G71),MIN('Map and Results'!$H$33,'Map and Results'!$H71),IF(TowerDistanceMatrix!M53&gt;=('Map and Results'!$G71+'Map and Results'!$G$33),0,'Map and Results'!$G$33^2*ACOS((TowerDistanceMatrix!M53^2+'Map and Results'!$G$33^2-'Map and Results'!$G71^2)/(2*TowerDistanceMatrix!M53*'Map and Results'!$G$33))+'Map and Results'!$G71^2*ACOS((TowerDistanceMatrix!M53^2-'Map and Results'!$G$33^2+'Map and Results'!$G71^2)/(2*TowerDistanceMatrix!M53*'Map and Results'!$G71))-0.5*SQRT((-TowerDistanceMatrix!M53+'Map and Results'!$G$33+'Map and Results'!$G71)*(TowerDistanceMatrix!M53+'Map and Results'!$G$33-'Map and Results'!$G71)*(TowerDistanceMatrix!M53-'Map and Results'!$G$33+'Map and Results'!$G71)*(TowerDistanceMatrix!M53+'Map and Results'!$G$33+'Map and Results'!$G71))))</f>
        <v>0</v>
      </c>
      <c r="N54" s="26">
        <f ca="1">IF(TowerDistanceMatrix!N53&lt;=ABS('Map and Results'!$G$34-'Map and Results'!$G71),MIN('Map and Results'!$H$34,'Map and Results'!$H71),IF(TowerDistanceMatrix!N53&gt;=('Map and Results'!$G71+'Map and Results'!$G$34),0,'Map and Results'!$G$34^2*ACOS((TowerDistanceMatrix!N53^2+'Map and Results'!$G$34^2-'Map and Results'!$G71^2)/(2*TowerDistanceMatrix!N53*'Map and Results'!$G$34))+'Map and Results'!$G71^2*ACOS((TowerDistanceMatrix!N53^2-'Map and Results'!$G$34^2+'Map and Results'!$G71^2)/(2*TowerDistanceMatrix!N53*'Map and Results'!$G71))-0.5*SQRT((-TowerDistanceMatrix!N53+'Map and Results'!$G$34+'Map and Results'!$G71)*(TowerDistanceMatrix!N53+'Map and Results'!$G$34-'Map and Results'!$G71)*(TowerDistanceMatrix!N53-'Map and Results'!$G$34+'Map and Results'!$G71)*(TowerDistanceMatrix!N53+'Map and Results'!$G$34+'Map and Results'!$G71))))</f>
        <v>0</v>
      </c>
      <c r="O54" s="26">
        <f ca="1">IF(TowerDistanceMatrix!O53&lt;=ABS('Map and Results'!$G$35-'Map and Results'!$G71),MIN('Map and Results'!$H$35,'Map and Results'!$H71),IF(TowerDistanceMatrix!O53&gt;=('Map and Results'!$G71+'Map and Results'!$G$35),0,'Map and Results'!$G$35^2*ACOS((TowerDistanceMatrix!O53^2+'Map and Results'!$G$35^2-'Map and Results'!$G71^2)/(2*TowerDistanceMatrix!O53*'Map and Results'!$G$35))+'Map and Results'!$G71^2*ACOS((TowerDistanceMatrix!O53^2-'Map and Results'!$G$35^2+'Map and Results'!$G71^2)/(2*TowerDistanceMatrix!O53*'Map and Results'!$G71))-0.5*SQRT((-TowerDistanceMatrix!O53+'Map and Results'!$G$35+'Map and Results'!$G71)*(TowerDistanceMatrix!O53+'Map and Results'!$G$35-'Map and Results'!$G71)*(TowerDistanceMatrix!O53-'Map and Results'!$G$35+'Map and Results'!$G71)*(TowerDistanceMatrix!O53+'Map and Results'!$G$35+'Map and Results'!$G71))))</f>
        <v>0</v>
      </c>
      <c r="P54" s="26">
        <f ca="1">IF(TowerDistanceMatrix!P53&lt;=ABS('Map and Results'!$G$36-'Map and Results'!$G71),MIN('Map and Results'!$H$36,'Map and Results'!$H71),IF(TowerDistanceMatrix!P53&gt;=('Map and Results'!$G71+'Map and Results'!$G$36),0,'Map and Results'!$G$36^2*ACOS((TowerDistanceMatrix!P53^2+'Map and Results'!$G$36^2-'Map and Results'!$G71^2)/(2*TowerDistanceMatrix!P53*'Map and Results'!$G$36))+'Map and Results'!$G71^2*ACOS((TowerDistanceMatrix!P53^2-'Map and Results'!$G$36^2+'Map and Results'!$G71^2)/(2*TowerDistanceMatrix!P53*'Map and Results'!$G71))-0.5*SQRT((-TowerDistanceMatrix!P53+'Map and Results'!$G$36+'Map and Results'!$G71)*(TowerDistanceMatrix!P53+'Map and Results'!$G$36-'Map and Results'!$G71)*(TowerDistanceMatrix!P53-'Map and Results'!$G$36+'Map and Results'!$G71)*(TowerDistanceMatrix!P53+'Map and Results'!$G$36+'Map and Results'!$G71))))</f>
        <v>0</v>
      </c>
      <c r="Q54" s="26">
        <f ca="1">IF(TowerDistanceMatrix!Q53&lt;=ABS('Map and Results'!$G$37-'Map and Results'!$G71),MIN('Map and Results'!$H$37,'Map and Results'!$H71),IF(TowerDistanceMatrix!Q53&gt;=('Map and Results'!$G71+'Map and Results'!$G$37),0,'Map and Results'!$G$37^2*ACOS((TowerDistanceMatrix!Q53^2+'Map and Results'!$G$37^2-'Map and Results'!$G71^2)/(2*TowerDistanceMatrix!Q53*'Map and Results'!$G$37))+'Map and Results'!$G71^2*ACOS((TowerDistanceMatrix!Q53^2-'Map and Results'!$G$37^2+'Map and Results'!$G71^2)/(2*TowerDistanceMatrix!Q53*'Map and Results'!$G71))-0.5*SQRT((-TowerDistanceMatrix!Q53+'Map and Results'!$G$37+'Map and Results'!$G71)*(TowerDistanceMatrix!Q53+'Map and Results'!$G$37-'Map and Results'!$G71)*(TowerDistanceMatrix!Q53-'Map and Results'!$G$37+'Map and Results'!$G71)*(TowerDistanceMatrix!Q53+'Map and Results'!$G$37+'Map and Results'!$G71))))</f>
        <v>0</v>
      </c>
      <c r="R54" s="26">
        <f ca="1">IF(TowerDistanceMatrix!R53&lt;=ABS('Map and Results'!$G$38-'Map and Results'!$G71),MIN('Map and Results'!$H$38,'Map and Results'!$H71),IF(TowerDistanceMatrix!R53&gt;=('Map and Results'!$G71+'Map and Results'!$G$38),0,'Map and Results'!$G$38^2*ACOS((TowerDistanceMatrix!R53^2+'Map and Results'!$G$38^2-'Map and Results'!$G71^2)/(2*TowerDistanceMatrix!R53*'Map and Results'!$G$38))+'Map and Results'!$G71^2*ACOS((TowerDistanceMatrix!R53^2-'Map and Results'!$G$38^2+'Map and Results'!$G71^2)/(2*TowerDistanceMatrix!R53*'Map and Results'!$G71))-0.5*SQRT((-TowerDistanceMatrix!R53+'Map and Results'!$G$38+'Map and Results'!$G71)*(TowerDistanceMatrix!R53+'Map and Results'!$G$38-'Map and Results'!$G71)*(TowerDistanceMatrix!R53-'Map and Results'!$G$38+'Map and Results'!$G71)*(TowerDistanceMatrix!R53+'Map and Results'!$G$38+'Map and Results'!$G71))))</f>
        <v>0</v>
      </c>
      <c r="S54" s="26">
        <f ca="1">IF(TowerDistanceMatrix!S53&lt;=ABS('Map and Results'!$G$39-'Map and Results'!$G71),MIN('Map and Results'!$H$39,'Map and Results'!$H71),IF(TowerDistanceMatrix!S53&gt;=('Map and Results'!$G71+'Map and Results'!$G$39),0,'Map and Results'!$G$39^2*ACOS((TowerDistanceMatrix!S53^2+'Map and Results'!$G$39^2-'Map and Results'!$G71^2)/(2*TowerDistanceMatrix!S53*'Map and Results'!$G$39))+'Map and Results'!$G71^2*ACOS((TowerDistanceMatrix!S53^2-'Map and Results'!$G$39^2+'Map and Results'!$G71^2)/(2*TowerDistanceMatrix!S53*'Map and Results'!$G71))-0.5*SQRT((-TowerDistanceMatrix!S53+'Map and Results'!$G$39+'Map and Results'!$G71)*(TowerDistanceMatrix!S53+'Map and Results'!$G$39-'Map and Results'!$G71)*(TowerDistanceMatrix!S53-'Map and Results'!$G$39+'Map and Results'!$G71)*(TowerDistanceMatrix!S53+'Map and Results'!$G$39+'Map and Results'!$G71))))</f>
        <v>0</v>
      </c>
      <c r="T54" s="26">
        <f ca="1">IF(TowerDistanceMatrix!T53&lt;=ABS('Map and Results'!$G$40-'Map and Results'!$G71),MIN('Map and Results'!$H$40,'Map and Results'!$H71),IF(TowerDistanceMatrix!T53&gt;=('Map and Results'!$G71+'Map and Results'!$G$40),0,'Map and Results'!$G$40^2*ACOS((TowerDistanceMatrix!T53^2+'Map and Results'!$G$40^2-'Map and Results'!$G71^2)/(2*TowerDistanceMatrix!T53*'Map and Results'!$G$40))+'Map and Results'!$G71^2*ACOS((TowerDistanceMatrix!T53^2-'Map and Results'!$G$40^2+'Map and Results'!$G71^2)/(2*TowerDistanceMatrix!T53*'Map and Results'!$G71))-0.5*SQRT((-TowerDistanceMatrix!T53+'Map and Results'!$G$40+'Map and Results'!$G71)*(TowerDistanceMatrix!T53+'Map and Results'!$G$40-'Map and Results'!$G71)*(TowerDistanceMatrix!T53-'Map and Results'!$G$40+'Map and Results'!$G71)*(TowerDistanceMatrix!T53+'Map and Results'!$G$40+'Map and Results'!$G71))))</f>
        <v>0</v>
      </c>
      <c r="U54" s="26">
        <f ca="1">IF(TowerDistanceMatrix!U53&lt;=ABS('Map and Results'!$G$41-'Map and Results'!$G71),MIN('Map and Results'!$H$41,'Map and Results'!$H71),IF(TowerDistanceMatrix!U53&gt;=('Map and Results'!$G71+'Map and Results'!$G$41),0,'Map and Results'!$G$41^2*ACOS((TowerDistanceMatrix!U53^2+'Map and Results'!$G$41^2-'Map and Results'!$G71^2)/(2*TowerDistanceMatrix!U53*'Map and Results'!$G$41))+'Map and Results'!$G71^2*ACOS((TowerDistanceMatrix!U53^2-'Map and Results'!$G$41^2+'Map and Results'!$G71^2)/(2*TowerDistanceMatrix!U53*'Map and Results'!$G71))-0.5*SQRT((-TowerDistanceMatrix!U53+'Map and Results'!$G$41+'Map and Results'!$G71)*(TowerDistanceMatrix!U53+'Map and Results'!$G$41-'Map and Results'!$G71)*(TowerDistanceMatrix!U53-'Map and Results'!$G$41+'Map and Results'!$G71)*(TowerDistanceMatrix!U53+'Map and Results'!$G$41+'Map and Results'!$G71))))</f>
        <v>0</v>
      </c>
      <c r="V54" s="26">
        <f ca="1">IF(TowerDistanceMatrix!V53&lt;=ABS('Map and Results'!$G$42-'Map and Results'!$G71),MIN('Map and Results'!$H$42,'Map and Results'!$H71),IF(TowerDistanceMatrix!V53&gt;=('Map and Results'!$G71+'Map and Results'!$G$42),0,'Map and Results'!$G$42^2*ACOS((TowerDistanceMatrix!V53^2+'Map and Results'!$G$42^2-'Map and Results'!$G71^2)/(2*TowerDistanceMatrix!V53*'Map and Results'!$G$42))+'Map and Results'!$G71^2*ACOS((TowerDistanceMatrix!V53^2-'Map and Results'!$G$42^2+'Map and Results'!$G71^2)/(2*TowerDistanceMatrix!V53*'Map and Results'!$G71))-0.5*SQRT((-TowerDistanceMatrix!V53+'Map and Results'!$G$42+'Map and Results'!$G71)*(TowerDistanceMatrix!V53+'Map and Results'!$G$42-'Map and Results'!$G71)*(TowerDistanceMatrix!V53-'Map and Results'!$G$42+'Map and Results'!$G71)*(TowerDistanceMatrix!V53+'Map and Results'!$G$42+'Map and Results'!$G71))))</f>
        <v>0</v>
      </c>
      <c r="W54" s="26">
        <f ca="1">IF(TowerDistanceMatrix!W53&lt;=ABS('Map and Results'!$G$43-'Map and Results'!$G71),MIN('Map and Results'!$H$43,'Map and Results'!$H71),IF(TowerDistanceMatrix!W53&gt;=('Map and Results'!$G71+'Map and Results'!$G$43),0,'Map and Results'!$G$43^2*ACOS((TowerDistanceMatrix!W53^2+'Map and Results'!$G$43^2-'Map and Results'!$G71^2)/(2*TowerDistanceMatrix!W53*'Map and Results'!$G$43))+'Map and Results'!$G71^2*ACOS((TowerDistanceMatrix!W53^2-'Map and Results'!$G$43^2+'Map and Results'!$G71^2)/(2*TowerDistanceMatrix!W53*'Map and Results'!$G71))-0.5*SQRT((-TowerDistanceMatrix!W53+'Map and Results'!$G$43+'Map and Results'!$G71)*(TowerDistanceMatrix!W53+'Map and Results'!$G$43-'Map and Results'!$G71)*(TowerDistanceMatrix!W53-'Map and Results'!$G$43+'Map and Results'!$G71)*(TowerDistanceMatrix!W53+'Map and Results'!$G$43+'Map and Results'!$G71))))</f>
        <v>0</v>
      </c>
      <c r="X54" s="26">
        <f ca="1">IF(TowerDistanceMatrix!X53&lt;=ABS('Map and Results'!$G$44-'Map and Results'!$G71),MIN('Map and Results'!$H$44,'Map and Results'!$H71),IF(TowerDistanceMatrix!X53&gt;=('Map and Results'!$G71+'Map and Results'!$G$44),0,'Map and Results'!$G$44^2*ACOS((TowerDistanceMatrix!X53^2+'Map and Results'!$G$44^2-'Map and Results'!$G71^2)/(2*TowerDistanceMatrix!X53*'Map and Results'!$G$44))+'Map and Results'!$G71^2*ACOS((TowerDistanceMatrix!X53^2-'Map and Results'!$G$44^2+'Map and Results'!$G71^2)/(2*TowerDistanceMatrix!X53*'Map and Results'!$G71))-0.5*SQRT((-TowerDistanceMatrix!X53+'Map and Results'!$G$44+'Map and Results'!$G71)*(TowerDistanceMatrix!X53+'Map and Results'!$G$44-'Map and Results'!$G71)*(TowerDistanceMatrix!X53-'Map and Results'!$G$44+'Map and Results'!$G71)*(TowerDistanceMatrix!X53+'Map and Results'!$G$44+'Map and Results'!$G71))))</f>
        <v>0</v>
      </c>
      <c r="Y54" s="26">
        <f ca="1">IF(TowerDistanceMatrix!Y53&lt;=ABS('Map and Results'!$G$45-'Map and Results'!$G71),MIN('Map and Results'!$H$45,'Map and Results'!$H71),IF(TowerDistanceMatrix!Y53&gt;=('Map and Results'!$G71+'Map and Results'!$G$45),0,'Map and Results'!$G$45^2*ACOS((TowerDistanceMatrix!Y53^2+'Map and Results'!$G$45^2-'Map and Results'!$G71^2)/(2*TowerDistanceMatrix!Y53*'Map and Results'!$G$45))+'Map and Results'!$G71^2*ACOS((TowerDistanceMatrix!Y53^2-'Map and Results'!$G$45^2+'Map and Results'!$G71^2)/(2*TowerDistanceMatrix!Y53*'Map and Results'!$G71))-0.5*SQRT((-TowerDistanceMatrix!Y53+'Map and Results'!$G$45+'Map and Results'!$G71)*(TowerDistanceMatrix!Y53+'Map and Results'!$G$45-'Map and Results'!$G71)*(TowerDistanceMatrix!Y53-'Map and Results'!$G$45+'Map and Results'!$G71)*(TowerDistanceMatrix!Y53+'Map and Results'!$G$45+'Map and Results'!$G71))))</f>
        <v>0</v>
      </c>
      <c r="Z54" s="26">
        <f ca="1">IF(TowerDistanceMatrix!Z53&lt;=ABS('Map and Results'!$G$46-'Map and Results'!$G71),MIN('Map and Results'!$H$46,'Map and Results'!$H71),IF(TowerDistanceMatrix!Z53&gt;=('Map and Results'!$G71+'Map and Results'!$G$46),0,'Map and Results'!$G$46^2*ACOS((TowerDistanceMatrix!Z53^2+'Map and Results'!$G$46^2-'Map and Results'!$G71^2)/(2*TowerDistanceMatrix!Z53*'Map and Results'!$G$46))+'Map and Results'!$G71^2*ACOS((TowerDistanceMatrix!Z53^2-'Map and Results'!$G$46^2+'Map and Results'!$G71^2)/(2*TowerDistanceMatrix!Z53*'Map and Results'!$G71))-0.5*SQRT((-TowerDistanceMatrix!Z53+'Map and Results'!$G$46+'Map and Results'!$G71)*(TowerDistanceMatrix!Z53+'Map and Results'!$G$46-'Map and Results'!$G71)*(TowerDistanceMatrix!Z53-'Map and Results'!$G$46+'Map and Results'!$G71)*(TowerDistanceMatrix!Z53+'Map and Results'!$G$46+'Map and Results'!$G71))))</f>
        <v>39.002358715860339</v>
      </c>
      <c r="AA54" s="26">
        <f ca="1">IF(TowerDistanceMatrix!AA53&lt;=ABS('Map and Results'!$G$47-'Map and Results'!$G71),MIN('Map and Results'!$H$47,'Map and Results'!$H71),IF(TowerDistanceMatrix!AA53&gt;=('Map and Results'!$G71+'Map and Results'!$G$47),0,'Map and Results'!$G$47^2*ACOS((TowerDistanceMatrix!AA53^2+'Map and Results'!$G$47^2-'Map and Results'!$G71^2)/(2*TowerDistanceMatrix!AA53*'Map and Results'!$G$47))+'Map and Results'!$G71^2*ACOS((TowerDistanceMatrix!AA53^2-'Map and Results'!$G$47^2+'Map and Results'!$G71^2)/(2*TowerDistanceMatrix!AA53*'Map and Results'!$G71))-0.5*SQRT((-TowerDistanceMatrix!AA53+'Map and Results'!$G$47+'Map and Results'!$G71)*(TowerDistanceMatrix!AA53+'Map and Results'!$G$47-'Map and Results'!$G71)*(TowerDistanceMatrix!AA53-'Map and Results'!$G$47+'Map and Results'!$G71)*(TowerDistanceMatrix!AA53+'Map and Results'!$G$47+'Map and Results'!$G71))))</f>
        <v>0</v>
      </c>
      <c r="AB54" s="26">
        <f ca="1">IF(TowerDistanceMatrix!AB53&lt;=ABS('Map and Results'!$G$48-'Map and Results'!$G71),MIN('Map and Results'!$H$48,'Map and Results'!$H71),IF(TowerDistanceMatrix!AB53&gt;=('Map and Results'!$G71+'Map and Results'!$G$48),0,'Map and Results'!$G$48^2*ACOS((TowerDistanceMatrix!AB53^2+'Map and Results'!$G$48^2-'Map and Results'!$G71^2)/(2*TowerDistanceMatrix!AB53*'Map and Results'!$G$48))+'Map and Results'!$G71^2*ACOS((TowerDistanceMatrix!AB53^2-'Map and Results'!$G$48^2+'Map and Results'!$G71^2)/(2*TowerDistanceMatrix!AB53*'Map and Results'!$G71))-0.5*SQRT((-TowerDistanceMatrix!AB53+'Map and Results'!$G$48+'Map and Results'!$G71)*(TowerDistanceMatrix!AB53+'Map and Results'!$G$48-'Map and Results'!$G71)*(TowerDistanceMatrix!AB53-'Map and Results'!$G$48+'Map and Results'!$G71)*(TowerDistanceMatrix!AB53+'Map and Results'!$G$48+'Map and Results'!$G71))))</f>
        <v>0</v>
      </c>
      <c r="AC54" s="26">
        <f ca="1">IF(TowerDistanceMatrix!AC53&lt;=ABS('Map and Results'!$G$49-'Map and Results'!$G71),MIN('Map and Results'!$H$49,'Map and Results'!$H71),IF(TowerDistanceMatrix!AC53&gt;=('Map and Results'!$G71+'Map and Results'!$G$49),0,'Map and Results'!$G$49^2*ACOS((TowerDistanceMatrix!AC53^2+'Map and Results'!$G$49^2-'Map and Results'!$G71^2)/(2*TowerDistanceMatrix!AC53*'Map and Results'!$G$49))+'Map and Results'!$G71^2*ACOS((TowerDistanceMatrix!AC53^2-'Map and Results'!$G$49^2+'Map and Results'!$G71^2)/(2*TowerDistanceMatrix!AC53*'Map and Results'!$G71))-0.5*SQRT((-TowerDistanceMatrix!AC53+'Map and Results'!$G$49+'Map and Results'!$G71)*(TowerDistanceMatrix!AC53+'Map and Results'!$G$49-'Map and Results'!$G71)*(TowerDistanceMatrix!AC53-'Map and Results'!$G$49+'Map and Results'!$G71)*(TowerDistanceMatrix!AC53+'Map and Results'!$G$49+'Map and Results'!$G71))))</f>
        <v>0</v>
      </c>
      <c r="AD54" s="26">
        <f ca="1">IF(TowerDistanceMatrix!AD53&lt;=ABS('Map and Results'!$G$50-'Map and Results'!$G71),MIN('Map and Results'!$H$50,'Map and Results'!$H71),IF(TowerDistanceMatrix!AD53&gt;=('Map and Results'!$G71+'Map and Results'!$G$50),0,'Map and Results'!$G$50^2*ACOS((TowerDistanceMatrix!AD53^2+'Map and Results'!$G$50^2-'Map and Results'!$G71^2)/(2*TowerDistanceMatrix!AD53*'Map and Results'!$G$50))+'Map and Results'!$G71^2*ACOS((TowerDistanceMatrix!AD53^2-'Map and Results'!$G$50^2+'Map and Results'!$G71^2)/(2*TowerDistanceMatrix!AD53*'Map and Results'!$G71))-0.5*SQRT((-TowerDistanceMatrix!AD53+'Map and Results'!$G$50+'Map and Results'!$G71)*(TowerDistanceMatrix!AD53+'Map and Results'!$G$50-'Map and Results'!$G71)*(TowerDistanceMatrix!AD53-'Map and Results'!$G$50+'Map and Results'!$G71)*(TowerDistanceMatrix!AD53+'Map and Results'!$G$50+'Map and Results'!$G71))))</f>
        <v>0</v>
      </c>
      <c r="AE54" s="26">
        <f ca="1">IF(TowerDistanceMatrix!AE53&lt;=ABS('Map and Results'!$G$51-'Map and Results'!$G71),MIN('Map and Results'!$H$51,'Map and Results'!$H71),IF(TowerDistanceMatrix!AE53&gt;=('Map and Results'!$G71+'Map and Results'!$G$51),0,'Map and Results'!$G$51^2*ACOS((TowerDistanceMatrix!AE53^2+'Map and Results'!$G$51^2-'Map and Results'!$G71^2)/(2*TowerDistanceMatrix!AE53*'Map and Results'!$G$51))+'Map and Results'!$G71^2*ACOS((TowerDistanceMatrix!AE53^2-'Map and Results'!$G$51^2+'Map and Results'!$G71^2)/(2*TowerDistanceMatrix!AE53*'Map and Results'!$G71))-0.5*SQRT((-TowerDistanceMatrix!AE53+'Map and Results'!$G$51+'Map and Results'!$G71)*(TowerDistanceMatrix!AE53+'Map and Results'!$G$51-'Map and Results'!$G71)*(TowerDistanceMatrix!AE53-'Map and Results'!$G$51+'Map and Results'!$G71)*(TowerDistanceMatrix!AE53+'Map and Results'!$G$51+'Map and Results'!$G71))))</f>
        <v>0</v>
      </c>
      <c r="AF54" s="26">
        <f ca="1">IF(TowerDistanceMatrix!AF53&lt;=ABS('Map and Results'!$G$52-'Map and Results'!$G71),MIN('Map and Results'!$H$52,'Map and Results'!$H71),IF(TowerDistanceMatrix!AF53&gt;=('Map and Results'!$G71+'Map and Results'!$G$52),0,'Map and Results'!$G$52^2*ACOS((TowerDistanceMatrix!AF53^2+'Map and Results'!$G$52^2-'Map and Results'!$G71^2)/(2*TowerDistanceMatrix!AF53*'Map and Results'!$G$52))+'Map and Results'!$G71^2*ACOS((TowerDistanceMatrix!AF53^2-'Map and Results'!$G$52^2+'Map and Results'!$G71^2)/(2*TowerDistanceMatrix!AF53*'Map and Results'!$G71))-0.5*SQRT((-TowerDistanceMatrix!AF53+'Map and Results'!$G$52+'Map and Results'!$G71)*(TowerDistanceMatrix!AF53+'Map and Results'!$G$52-'Map and Results'!$G71)*(TowerDistanceMatrix!AF53-'Map and Results'!$G$52+'Map and Results'!$G71)*(TowerDistanceMatrix!AF53+'Map and Results'!$G$52+'Map and Results'!$G71))))</f>
        <v>0</v>
      </c>
      <c r="AG54" s="26">
        <f ca="1">IF(TowerDistanceMatrix!AG53&lt;=ABS('Map and Results'!$G$53-'Map and Results'!$G71),MIN('Map and Results'!$H$53,'Map and Results'!$H71),IF(TowerDistanceMatrix!AG53&gt;=('Map and Results'!$G71+'Map and Results'!$G$53),0,'Map and Results'!$G$53^2*ACOS((TowerDistanceMatrix!AG53^2+'Map and Results'!$G$53^2-'Map and Results'!$G71^2)/(2*TowerDistanceMatrix!AG53*'Map and Results'!$G$53))+'Map and Results'!$G71^2*ACOS((TowerDistanceMatrix!AG53^2-'Map and Results'!$G$53^2+'Map and Results'!$G71^2)/(2*TowerDistanceMatrix!AG53*'Map and Results'!$G71))-0.5*SQRT((-TowerDistanceMatrix!AG53+'Map and Results'!$G$53+'Map and Results'!$G71)*(TowerDistanceMatrix!AG53+'Map and Results'!$G$53-'Map and Results'!$G71)*(TowerDistanceMatrix!AG53-'Map and Results'!$G$53+'Map and Results'!$G71)*(TowerDistanceMatrix!AG53+'Map and Results'!$G$53+'Map and Results'!$G71))))</f>
        <v>0</v>
      </c>
      <c r="AH54" s="26">
        <f ca="1">IF(TowerDistanceMatrix!AH53&lt;=ABS('Map and Results'!$G$54-'Map and Results'!$G71),MIN('Map and Results'!$H$54,'Map and Results'!$H71),IF(TowerDistanceMatrix!AH53&gt;=('Map and Results'!$G71+'Map and Results'!$G$54),0,'Map and Results'!$G$54^2*ACOS((TowerDistanceMatrix!AH53^2+'Map and Results'!$G$54^2-'Map and Results'!$G71^2)/(2*TowerDistanceMatrix!AH53*'Map and Results'!$G$54))+'Map and Results'!$G71^2*ACOS((TowerDistanceMatrix!AH53^2-'Map and Results'!$G$54^2+'Map and Results'!$G71^2)/(2*TowerDistanceMatrix!AH53*'Map and Results'!$G71))-0.5*SQRT((-TowerDistanceMatrix!AH53+'Map and Results'!$G$54+'Map and Results'!$G71)*(TowerDistanceMatrix!AH53+'Map and Results'!$G$54-'Map and Results'!$G71)*(TowerDistanceMatrix!AH53-'Map and Results'!$G$54+'Map and Results'!$G71)*(TowerDistanceMatrix!AH53+'Map and Results'!$G$54+'Map and Results'!$G71))))</f>
        <v>0</v>
      </c>
      <c r="AI54" s="26">
        <f ca="1">IF(TowerDistanceMatrix!AI53&lt;=ABS('Map and Results'!$G$55-'Map and Results'!$G71),MIN('Map and Results'!$H$55,'Map and Results'!$H71),IF(TowerDistanceMatrix!AI53&gt;=('Map and Results'!$G71+'Map and Results'!$G$55),0,'Map and Results'!$G$55^2*ACOS((TowerDistanceMatrix!AI53^2+'Map and Results'!$G$55^2-'Map and Results'!$G71^2)/(2*TowerDistanceMatrix!AI53*'Map and Results'!$G$55))+'Map and Results'!$G71^2*ACOS((TowerDistanceMatrix!AI53^2-'Map and Results'!$G$55^2+'Map and Results'!$G71^2)/(2*TowerDistanceMatrix!AI53*'Map and Results'!$G71))-0.5*SQRT((-TowerDistanceMatrix!AI53+'Map and Results'!$G$55+'Map and Results'!$G71)*(TowerDistanceMatrix!AI53+'Map and Results'!$G$55-'Map and Results'!$G71)*(TowerDistanceMatrix!AI53-'Map and Results'!$G$55+'Map and Results'!$G71)*(TowerDistanceMatrix!AI53+'Map and Results'!$G$55+'Map and Results'!$G71))))</f>
        <v>0</v>
      </c>
      <c r="AJ54" s="26">
        <f ca="1">IF(TowerDistanceMatrix!AJ53&lt;=ABS('Map and Results'!$G$56-'Map and Results'!$G71),MIN('Map and Results'!$H$56,'Map and Results'!$H71),IF(TowerDistanceMatrix!AJ53&gt;=('Map and Results'!$G71+'Map and Results'!$G$56),0,'Map and Results'!$G$56^2*ACOS((TowerDistanceMatrix!AJ53^2+'Map and Results'!$G$56^2-'Map and Results'!$G71^2)/(2*TowerDistanceMatrix!AJ53*'Map and Results'!$G$56))+'Map and Results'!$G71^2*ACOS((TowerDistanceMatrix!AJ53^2-'Map and Results'!$G$56^2+'Map and Results'!$G71^2)/(2*TowerDistanceMatrix!AJ53*'Map and Results'!$G71))-0.5*SQRT((-TowerDistanceMatrix!AJ53+'Map and Results'!$G$56+'Map and Results'!$G71)*(TowerDistanceMatrix!AJ53+'Map and Results'!$G$56-'Map and Results'!$G71)*(TowerDistanceMatrix!AJ53-'Map and Results'!$G$56+'Map and Results'!$G71)*(TowerDistanceMatrix!AJ53+'Map and Results'!$G$56+'Map and Results'!$G71))))</f>
        <v>0</v>
      </c>
      <c r="AK54" s="26">
        <f ca="1">IF(TowerDistanceMatrix!AK53&lt;=ABS('Map and Results'!$G$57-'Map and Results'!$G71),MIN('Map and Results'!$H$57,'Map and Results'!$H71),IF(TowerDistanceMatrix!AK53&gt;=('Map and Results'!$G71+'Map and Results'!$G$57),0,'Map and Results'!$G$57^2*ACOS((TowerDistanceMatrix!AK53^2+'Map and Results'!$G$57^2-'Map and Results'!$G71^2)/(2*TowerDistanceMatrix!AK53*'Map and Results'!$G$57))+'Map and Results'!$G71^2*ACOS((TowerDistanceMatrix!AK53^2-'Map and Results'!$G$57^2+'Map and Results'!$G71^2)/(2*TowerDistanceMatrix!AK53*'Map and Results'!$G71))-0.5*SQRT((-TowerDistanceMatrix!AK53+'Map and Results'!$G$57+'Map and Results'!$G71)*(TowerDistanceMatrix!AK53+'Map and Results'!$G$57-'Map and Results'!$G71)*(TowerDistanceMatrix!AK53-'Map and Results'!$G$57+'Map and Results'!$G71)*(TowerDistanceMatrix!AK53+'Map and Results'!$G$57+'Map and Results'!$G71))))</f>
        <v>0</v>
      </c>
      <c r="AL54" s="26">
        <f ca="1">IF(TowerDistanceMatrix!AL53&lt;=ABS('Map and Results'!$G$58-'Map and Results'!$G71),MIN('Map and Results'!$H$58,'Map and Results'!$H71),IF(TowerDistanceMatrix!AL53&gt;=('Map and Results'!$G71+'Map and Results'!$G$58),0,'Map and Results'!$G$58^2*ACOS((TowerDistanceMatrix!AL53^2+'Map and Results'!$G$58^2-'Map and Results'!$G71^2)/(2*TowerDistanceMatrix!AL53*'Map and Results'!$G$58))+'Map and Results'!$G71^2*ACOS((TowerDistanceMatrix!AL53^2-'Map and Results'!$G$58^2+'Map and Results'!$G71^2)/(2*TowerDistanceMatrix!AL53*'Map and Results'!$G71))-0.5*SQRT((-TowerDistanceMatrix!AL53+'Map and Results'!$G$58+'Map and Results'!$G71)*(TowerDistanceMatrix!AL53+'Map and Results'!$G$58-'Map and Results'!$G71)*(TowerDistanceMatrix!AL53-'Map and Results'!$G$58+'Map and Results'!$G71)*(TowerDistanceMatrix!AL53+'Map and Results'!$G$58+'Map and Results'!$G71))))</f>
        <v>0</v>
      </c>
      <c r="AM54" s="26">
        <f ca="1">IF(TowerDistanceMatrix!AM53&lt;=ABS('Map and Results'!$G$59-'Map and Results'!$G71),MIN('Map and Results'!$H$59,'Map and Results'!$H71),IF(TowerDistanceMatrix!AM53&gt;=('Map and Results'!$G71+'Map and Results'!$G$59),0,'Map and Results'!$G$59^2*ACOS((TowerDistanceMatrix!AM53^2+'Map and Results'!$G$59^2-'Map and Results'!$G71^2)/(2*TowerDistanceMatrix!AM53*'Map and Results'!$G$59))+'Map and Results'!$G71^2*ACOS((TowerDistanceMatrix!AM53^2-'Map and Results'!$G$59^2+'Map and Results'!$G71^2)/(2*TowerDistanceMatrix!AM53*'Map and Results'!$G71))-0.5*SQRT((-TowerDistanceMatrix!AM53+'Map and Results'!$G$59+'Map and Results'!$G71)*(TowerDistanceMatrix!AM53+'Map and Results'!$G$59-'Map and Results'!$G71)*(TowerDistanceMatrix!AM53-'Map and Results'!$G$59+'Map and Results'!$G71)*(TowerDistanceMatrix!AM53+'Map and Results'!$G$59+'Map and Results'!$G71))))</f>
        <v>0</v>
      </c>
      <c r="AN54" s="26">
        <f ca="1">IF(TowerDistanceMatrix!AN53&lt;=ABS('Map and Results'!$G$60-'Map and Results'!$G71),MIN('Map and Results'!$H$60,'Map and Results'!$H71),IF(TowerDistanceMatrix!AN53&gt;=('Map and Results'!$G71+'Map and Results'!$G$60),0,'Map and Results'!$G$60^2*ACOS((TowerDistanceMatrix!AN53^2+'Map and Results'!$G$60^2-'Map and Results'!$G71^2)/(2*TowerDistanceMatrix!AN53*'Map and Results'!$G$60))+'Map and Results'!$G71^2*ACOS((TowerDistanceMatrix!AN53^2-'Map and Results'!$G$60^2+'Map and Results'!$G71^2)/(2*TowerDistanceMatrix!AN53*'Map and Results'!$G71))-0.5*SQRT((-TowerDistanceMatrix!AN53+'Map and Results'!$G$60+'Map and Results'!$G71)*(TowerDistanceMatrix!AN53+'Map and Results'!$G$60-'Map and Results'!$G71)*(TowerDistanceMatrix!AN53-'Map and Results'!$G$60+'Map and Results'!$G71)*(TowerDistanceMatrix!AN53+'Map and Results'!$G$60+'Map and Results'!$G71))))</f>
        <v>0</v>
      </c>
      <c r="AO54" s="26">
        <f ca="1">IF(TowerDistanceMatrix!AO53&lt;=ABS('Map and Results'!$G$61-'Map and Results'!$G71),MIN('Map and Results'!$H$61,'Map and Results'!$H71),IF(TowerDistanceMatrix!AO53&gt;=('Map and Results'!$G71+'Map and Results'!$G$61),0,'Map and Results'!$G$61^2*ACOS((TowerDistanceMatrix!AO53^2+'Map and Results'!$G$61^2-'Map and Results'!$G71^2)/(2*TowerDistanceMatrix!AO53*'Map and Results'!$G$61))+'Map and Results'!$G71^2*ACOS((TowerDistanceMatrix!AO53^2-'Map and Results'!$G$61^2+'Map and Results'!$G71^2)/(2*TowerDistanceMatrix!AO53*'Map and Results'!$G71))-0.5*SQRT((-TowerDistanceMatrix!AO53+'Map and Results'!$G$61+'Map and Results'!$G71)*(TowerDistanceMatrix!AO53+'Map and Results'!$G$61-'Map and Results'!$G71)*(TowerDistanceMatrix!AO53-'Map and Results'!$G$61+'Map and Results'!$G71)*(TowerDistanceMatrix!AO53+'Map and Results'!$G$61+'Map and Results'!$G71))))</f>
        <v>0</v>
      </c>
      <c r="AP54" s="26">
        <f ca="1">IF(TowerDistanceMatrix!AP53&lt;=ABS('Map and Results'!$G$62-'Map and Results'!$G71),MIN('Map and Results'!$H$62,'Map and Results'!$H71),IF(TowerDistanceMatrix!AP53&gt;=('Map and Results'!$G71+'Map and Results'!$G$62),0,'Map and Results'!$G$62^2*ACOS((TowerDistanceMatrix!AP53^2+'Map and Results'!$G$62^2-'Map and Results'!$G71^2)/(2*TowerDistanceMatrix!AP53*'Map and Results'!$G$62))+'Map and Results'!$G71^2*ACOS((TowerDistanceMatrix!AP53^2-'Map and Results'!$G$62^2+'Map and Results'!$G71^2)/(2*TowerDistanceMatrix!AP53*'Map and Results'!$G71))-0.5*SQRT((-TowerDistanceMatrix!AP53+'Map and Results'!$G$62+'Map and Results'!$G71)*(TowerDistanceMatrix!AP53+'Map and Results'!$G$62-'Map and Results'!$G71)*(TowerDistanceMatrix!AP53-'Map and Results'!$G$62+'Map and Results'!$G71)*(TowerDistanceMatrix!AP53+'Map and Results'!$G$62+'Map and Results'!$G71))))</f>
        <v>0</v>
      </c>
      <c r="AQ54" s="26">
        <f ca="1">IF(TowerDistanceMatrix!AQ53&lt;=ABS('Map and Results'!$G$63-'Map and Results'!$G71),MIN('Map and Results'!$H$63,'Map and Results'!$H71),IF(TowerDistanceMatrix!AQ53&gt;=('Map and Results'!$G71+'Map and Results'!$G$63),0,'Map and Results'!$G$63^2*ACOS((TowerDistanceMatrix!AQ53^2+'Map and Results'!$G$63^2-'Map and Results'!$G71^2)/(2*TowerDistanceMatrix!AQ53*'Map and Results'!$G$63))+'Map and Results'!$G71^2*ACOS((TowerDistanceMatrix!AQ53^2-'Map and Results'!$G$63^2+'Map and Results'!$G71^2)/(2*TowerDistanceMatrix!AQ53*'Map and Results'!$G71))-0.5*SQRT((-TowerDistanceMatrix!AQ53+'Map and Results'!$G$63+'Map and Results'!$G71)*(TowerDistanceMatrix!AQ53+'Map and Results'!$G$63-'Map and Results'!$G71)*(TowerDistanceMatrix!AQ53-'Map and Results'!$G$63+'Map and Results'!$G71)*(TowerDistanceMatrix!AQ53+'Map and Results'!$G$63+'Map and Results'!$G71))))</f>
        <v>0</v>
      </c>
      <c r="AR54" s="26">
        <f ca="1">IF(TowerDistanceMatrix!AR53&lt;=ABS('Map and Results'!$G$64-'Map and Results'!$G71),MIN('Map and Results'!$H$64,'Map and Results'!$H71),IF(TowerDistanceMatrix!AR53&gt;=('Map and Results'!$G71+'Map and Results'!$G$64),0,'Map and Results'!$G$64^2*ACOS((TowerDistanceMatrix!AR53^2+'Map and Results'!$G$64^2-'Map and Results'!$G71^2)/(2*TowerDistanceMatrix!AR53*'Map and Results'!$G$64))+'Map and Results'!$G71^2*ACOS((TowerDistanceMatrix!AR53^2-'Map and Results'!$G$64^2+'Map and Results'!$G71^2)/(2*TowerDistanceMatrix!AR53*'Map and Results'!$G71))-0.5*SQRT((-TowerDistanceMatrix!AR53+'Map and Results'!$G$64+'Map and Results'!$G71)*(TowerDistanceMatrix!AR53+'Map and Results'!$G$64-'Map and Results'!$G71)*(TowerDistanceMatrix!AR53-'Map and Results'!$G$64+'Map and Results'!$G71)*(TowerDistanceMatrix!AR53+'Map and Results'!$G$64+'Map and Results'!$G71))))</f>
        <v>0</v>
      </c>
      <c r="AS54" s="26">
        <f ca="1">IF(TowerDistanceMatrix!AS53&lt;=ABS('Map and Results'!$G$65-'Map and Results'!$G71),MIN('Map and Results'!$H$65,'Map and Results'!$H71),IF(TowerDistanceMatrix!AS53&gt;=('Map and Results'!$G71+'Map and Results'!$G$65),0,'Map and Results'!$G$65^2*ACOS((TowerDistanceMatrix!AS53^2+'Map and Results'!$G$65^2-'Map and Results'!$G71^2)/(2*TowerDistanceMatrix!AS53*'Map and Results'!$G$65))+'Map and Results'!$G71^2*ACOS((TowerDistanceMatrix!AS53^2-'Map and Results'!$G$65^2+'Map and Results'!$G71^2)/(2*TowerDistanceMatrix!AS53*'Map and Results'!$G71))-0.5*SQRT((-TowerDistanceMatrix!AS53+'Map and Results'!$G$65+'Map and Results'!$G71)*(TowerDistanceMatrix!AS53+'Map and Results'!$G$65-'Map and Results'!$G71)*(TowerDistanceMatrix!AS53-'Map and Results'!$G$65+'Map and Results'!$G71)*(TowerDistanceMatrix!AS53+'Map and Results'!$G$65+'Map and Results'!$G71))))</f>
        <v>0</v>
      </c>
      <c r="AT54" s="26">
        <f ca="1">IF(TowerDistanceMatrix!AT53&lt;=ABS('Map and Results'!$G$66-'Map and Results'!$G71),MIN('Map and Results'!$H$66,'Map and Results'!$H71),IF(TowerDistanceMatrix!AT53&gt;=('Map and Results'!$G71+'Map and Results'!$G$66),0,'Map and Results'!$G$66^2*ACOS((TowerDistanceMatrix!AT53^2+'Map and Results'!$G$66^2-'Map and Results'!$G71^2)/(2*TowerDistanceMatrix!AT53*'Map and Results'!$G$66))+'Map and Results'!$G71^2*ACOS((TowerDistanceMatrix!AT53^2-'Map and Results'!$G$66^2+'Map and Results'!$G71^2)/(2*TowerDistanceMatrix!AT53*'Map and Results'!$G71))-0.5*SQRT((-TowerDistanceMatrix!AT53+'Map and Results'!$G$66+'Map and Results'!$G71)*(TowerDistanceMatrix!AT53+'Map and Results'!$G$66-'Map and Results'!$G71)*(TowerDistanceMatrix!AT53-'Map and Results'!$G$66+'Map and Results'!$G71)*(TowerDistanceMatrix!AT53+'Map and Results'!$G$66+'Map and Results'!$G71))))</f>
        <v>0</v>
      </c>
      <c r="AU54" s="26">
        <f ca="1">IF(TowerDistanceMatrix!AU53&lt;=ABS('Map and Results'!$G$67-'Map and Results'!$G71),MIN('Map and Results'!$H$67,'Map and Results'!$H71),IF(TowerDistanceMatrix!AU53&gt;=('Map and Results'!$G71+'Map and Results'!$G$67),0,'Map and Results'!$G$67^2*ACOS((TowerDistanceMatrix!AU53^2+'Map and Results'!$G$67^2-'Map and Results'!$G71^2)/(2*TowerDistanceMatrix!AU53*'Map and Results'!$G$67))+'Map and Results'!$G71^2*ACOS((TowerDistanceMatrix!AU53^2-'Map and Results'!$G$67^2+'Map and Results'!$G71^2)/(2*TowerDistanceMatrix!AU53*'Map and Results'!$G71))-0.5*SQRT((-TowerDistanceMatrix!AU53+'Map and Results'!$G$67+'Map and Results'!$G71)*(TowerDistanceMatrix!AU53+'Map and Results'!$G$67-'Map and Results'!$G71)*(TowerDistanceMatrix!AU53-'Map and Results'!$G$67+'Map and Results'!$G71)*(TowerDistanceMatrix!AU53+'Map and Results'!$G$67+'Map and Results'!$G71))))</f>
        <v>0</v>
      </c>
      <c r="AV54" s="26">
        <f ca="1">IF(TowerDistanceMatrix!AV53&lt;=ABS('Map and Results'!$G$68-'Map and Results'!$G71),MIN('Map and Results'!$H$68,'Map and Results'!$H71),IF(TowerDistanceMatrix!AV53&gt;=('Map and Results'!$G71+'Map and Results'!$G$68),0,'Map and Results'!$G$68^2*ACOS((TowerDistanceMatrix!AV53^2+'Map and Results'!$G$68^2-'Map and Results'!$G71^2)/(2*TowerDistanceMatrix!AV53*'Map and Results'!$G$68))+'Map and Results'!$G71^2*ACOS((TowerDistanceMatrix!AV53^2-'Map and Results'!$G$68^2+'Map and Results'!$G71^2)/(2*TowerDistanceMatrix!AV53*'Map and Results'!$G71))-0.5*SQRT((-TowerDistanceMatrix!AV53+'Map and Results'!$G$68+'Map and Results'!$G71)*(TowerDistanceMatrix!AV53+'Map and Results'!$G$68-'Map and Results'!$G71)*(TowerDistanceMatrix!AV53-'Map and Results'!$G$68+'Map and Results'!$G71)*(TowerDistanceMatrix!AV53+'Map and Results'!$G$68+'Map and Results'!$G71))))</f>
        <v>0</v>
      </c>
      <c r="AW54" s="26">
        <f ca="1">IF(TowerDistanceMatrix!AW53&lt;=ABS('Map and Results'!$G$69-'Map and Results'!$G71),MIN('Map and Results'!$H$69,'Map and Results'!$H71),IF(TowerDistanceMatrix!AW53&gt;=('Map and Results'!$G71+'Map and Results'!$G$69),0,'Map and Results'!$G$69^2*ACOS((TowerDistanceMatrix!AW53^2+'Map and Results'!$G$69^2-'Map and Results'!$G71^2)/(2*TowerDistanceMatrix!AW53*'Map and Results'!$G$69))+'Map and Results'!$G71^2*ACOS((TowerDistanceMatrix!AW53^2-'Map and Results'!$G$69^2+'Map and Results'!$G71^2)/(2*TowerDistanceMatrix!AW53*'Map and Results'!$G71))-0.5*SQRT((-TowerDistanceMatrix!AW53+'Map and Results'!$G$69+'Map and Results'!$G71)*(TowerDistanceMatrix!AW53+'Map and Results'!$G$69-'Map and Results'!$G71)*(TowerDistanceMatrix!AW53-'Map and Results'!$G$69+'Map and Results'!$G71)*(TowerDistanceMatrix!AW53+'Map and Results'!$G$69+'Map and Results'!$G71))))</f>
        <v>0</v>
      </c>
      <c r="AX54" s="26">
        <f ca="1">IF(TowerDistanceMatrix!AX53&lt;=ABS('Map and Results'!$G$70-'Map and Results'!$G71),MIN('Map and Results'!$H$70,'Map and Results'!$H71),IF(TowerDistanceMatrix!AX53&gt;=('Map and Results'!$G71+'Map and Results'!$G$70),0,'Map and Results'!$G$70^2*ACOS((TowerDistanceMatrix!AX53^2+'Map and Results'!$G$70^2-'Map and Results'!$G71^2)/(2*TowerDistanceMatrix!AX53*'Map and Results'!$G$70))+'Map and Results'!$G71^2*ACOS((TowerDistanceMatrix!AX53^2-'Map and Results'!$G$70^2+'Map and Results'!$G71^2)/(2*TowerDistanceMatrix!AX53*'Map and Results'!$G71))-0.5*SQRT((-TowerDistanceMatrix!AX53+'Map and Results'!$G$70+'Map and Results'!$G71)*(TowerDistanceMatrix!AX53+'Map and Results'!$G$70-'Map and Results'!$G71)*(TowerDistanceMatrix!AX53-'Map and Results'!$G$70+'Map and Results'!$G71)*(TowerDistanceMatrix!AX53+'Map and Results'!$G$70+'Map and Results'!$G71))))</f>
        <v>0</v>
      </c>
      <c r="AY54" s="26">
        <f ca="1">IF(TowerDistanceMatrix!AY53&lt;=ABS('Map and Results'!$G$71-'Map and Results'!$G71),MIN('Map and Results'!$H$71,'Map and Results'!$H71),IF(TowerDistanceMatrix!AY53&gt;=('Map and Results'!$G71+'Map and Results'!$G$71),0,'Map and Results'!$G$71^2*ACOS((TowerDistanceMatrix!AY53^2+'Map and Results'!$G$71^2-'Map and Results'!$G71^2)/(2*TowerDistanceMatrix!AY53*'Map and Results'!$G$71))+'Map and Results'!$G71^2*ACOS((TowerDistanceMatrix!AY53^2-'Map and Results'!$G$71^2+'Map and Results'!$G71^2)/(2*TowerDistanceMatrix!AY53*'Map and Results'!$G71))-0.5*SQRT((-TowerDistanceMatrix!AY53+'Map and Results'!$G$71+'Map and Results'!$G71)*(TowerDistanceMatrix!AY53+'Map and Results'!$G$71-'Map and Results'!$G71)*(TowerDistanceMatrix!AY53-'Map and Results'!$G$71+'Map and Results'!$G71)*(TowerDistanceMatrix!AY53+'Map and Results'!$G$71+'Map and Results'!$G71))))</f>
        <v>0</v>
      </c>
      <c r="AZ54" s="26">
        <f ca="1">IF(TowerDistanceMatrix!AZ53&lt;=ABS('Map and Results'!$G$72-'Map and Results'!$G71),MIN('Map and Results'!$H$72,'Map and Results'!$H71),IF(TowerDistanceMatrix!AZ53&gt;=('Map and Results'!$G71+'Map and Results'!$G$72),0,'Map and Results'!$G$72^2*ACOS((TowerDistanceMatrix!AZ53^2+'Map and Results'!$G$72^2-'Map and Results'!$G71^2)/(2*TowerDistanceMatrix!AZ53*'Map and Results'!$G$72))+'Map and Results'!$G71^2*ACOS((TowerDistanceMatrix!AZ53^2-'Map and Results'!$G$72^2+'Map and Results'!$G71^2)/(2*TowerDistanceMatrix!AZ53*'Map and Results'!$G71))-0.5*SQRT((-TowerDistanceMatrix!AZ53+'Map and Results'!$G$72+'Map and Results'!$G71)*(TowerDistanceMatrix!AZ53+'Map and Results'!$G$72-'Map and Results'!$G71)*(TowerDistanceMatrix!AZ53-'Map and Results'!$G$72+'Map and Results'!$G71)*(TowerDistanceMatrix!AZ53+'Map and Results'!$G$72+'Map and Results'!$G71))))</f>
        <v>0</v>
      </c>
      <c r="BA54" s="26"/>
      <c r="BB54" s="26"/>
      <c r="BC54">
        <f ca="1">IF('Map and Results'!B71=0,0,SUM(C54:AZ54))-BE54</f>
        <v>0</v>
      </c>
      <c r="BD54">
        <v>49</v>
      </c>
      <c r="BE54">
        <f t="shared" ca="1" si="3"/>
        <v>0</v>
      </c>
      <c r="BG54">
        <f t="shared" ca="1" si="1"/>
        <v>0</v>
      </c>
      <c r="BH54">
        <f t="shared" ca="1" si="2"/>
        <v>0</v>
      </c>
      <c r="BJ54">
        <f ca="1">IF('Map and Results'!B71=0,0,IF((SUM(C54:AZ54)-BE54)&gt;BH54,$BJ$3,0))</f>
        <v>0</v>
      </c>
    </row>
    <row r="55" spans="2:62" ht="15">
      <c r="B55" s="7">
        <v>50</v>
      </c>
      <c r="C55" s="4">
        <f ca="1">IF(TowerDistanceMatrix!C54&lt;=ABS('Map and Results'!$G$23-'Map and Results'!G72),MIN('Map and Results'!H72,'Map and Results'!H70),IF(TowerDistanceMatrix!C54&gt;=('Map and Results'!$G$23+'Map and Results'!G72),0,'Map and Results'!$G$23^2*ACOS((TowerDistanceMatrix!C54^2+'Map and Results'!$G$23^2-'Map and Results'!G72^2)/(2*TowerDistanceMatrix!C54*'Map and Results'!$G$23))+'Map and Results'!G72^2*ACOS((TowerDistanceMatrix!C54^2-'Map and Results'!$G$23^2+'Map and Results'!G72^2)/(2*TowerDistanceMatrix!C54*'Map and Results'!G72))-0.5*SQRT((-TowerDistanceMatrix!C54+'Map and Results'!$G$23+'Map and Results'!G72)*(TowerDistanceMatrix!C54+'Map and Results'!$G$23-'Map and Results'!G72)*(TowerDistanceMatrix!C54-'Map and Results'!$G$23+'Map and Results'!G72)*(TowerDistanceMatrix!C54+'Map and Results'!$G$23+'Map and Results'!G72))))</f>
        <v>0</v>
      </c>
      <c r="D55">
        <f ca="1">IF(TowerDistanceMatrix!D54&lt;=ABS('Map and Results'!$G$24-'Map and Results'!G72),MIN('Map and Results'!$H$24,'Map and Results'!H72),IF(TowerDistanceMatrix!D54&gt;=('Map and Results'!G72+'Map and Results'!$G$24),0,'Map and Results'!$G$24^2*ACOS((TowerDistanceMatrix!D54^2+'Map and Results'!$G$24^2-'Map and Results'!G72^2)/(2*TowerDistanceMatrix!D54*'Map and Results'!$G$24))+'Map and Results'!G72^2*ACOS((TowerDistanceMatrix!D54^2-'Map and Results'!$G$24^2+'Map and Results'!G72^2)/(2*TowerDistanceMatrix!D54*'Map and Results'!G72))-0.5*SQRT((-TowerDistanceMatrix!D54+'Map and Results'!$G$24+'Map and Results'!G72)*(TowerDistanceMatrix!D54+'Map and Results'!$G$24-'Map and Results'!G72)*(TowerDistanceMatrix!D54-'Map and Results'!$G$24+'Map and Results'!G72)*(TowerDistanceMatrix!D54+'Map and Results'!$G$24+'Map and Results'!G72))))</f>
        <v>0</v>
      </c>
      <c r="E55">
        <f ca="1">IF(TowerDistanceMatrix!E54&lt;=ABS('Map and Results'!$G$25-'Map and Results'!G72),MIN('Map and Results'!$H$25,'Map and Results'!H72),IF(TowerDistanceMatrix!E54&gt;=('Map and Results'!G72+'Map and Results'!$G$25),0,'Map and Results'!$G$25^2*ACOS((TowerDistanceMatrix!E54^2+'Map and Results'!$G$25^2-'Map and Results'!G72^2)/(2*TowerDistanceMatrix!E54*'Map and Results'!$G$25))+'Map and Results'!G72^2*ACOS((TowerDistanceMatrix!E54^2-'Map and Results'!$G$25^2+'Map and Results'!G72^2)/(2*TowerDistanceMatrix!E54*'Map and Results'!G72))-0.5*SQRT((-TowerDistanceMatrix!E54+'Map and Results'!$G$25+'Map and Results'!G72)*(TowerDistanceMatrix!E54+'Map and Results'!$G$25-'Map and Results'!G72)*(TowerDistanceMatrix!E54-'Map and Results'!$G$25+'Map and Results'!G72)*(TowerDistanceMatrix!E54+'Map and Results'!$G$25+'Map and Results'!G72))))</f>
        <v>635.58949496910327</v>
      </c>
      <c r="F55">
        <f ca="1">IF(TowerDistanceMatrix!F54&lt;=ABS('Map and Results'!$G$26-'Map and Results'!$G72),MIN('Map and Results'!$H$26,'Map and Results'!$H72),IF(TowerDistanceMatrix!F54&gt;=('Map and Results'!$G72+'Map and Results'!$G$26),0,'Map and Results'!$G$26^2*ACOS((TowerDistanceMatrix!F54^2+'Map and Results'!$G$26^2-'Map and Results'!$G72^2)/(2*TowerDistanceMatrix!F54*'Map and Results'!$G$26))+'Map and Results'!$G72^2*ACOS((TowerDistanceMatrix!F54^2-'Map and Results'!$G$26^2+'Map and Results'!$G72^2)/(2*TowerDistanceMatrix!F54*'Map and Results'!$G72))-0.5*SQRT((-TowerDistanceMatrix!F54+'Map and Results'!$G$26+'Map and Results'!$G72)*(TowerDistanceMatrix!F54+'Map and Results'!$G$26-'Map and Results'!$G72)*(TowerDistanceMatrix!F54-'Map and Results'!$G$26+'Map and Results'!$G72)*(TowerDistanceMatrix!F54+'Map and Results'!$G$26+'Map and Results'!$G72))))</f>
        <v>0</v>
      </c>
      <c r="G55" s="26">
        <f ca="1">IF(TowerDistanceMatrix!G54&lt;=ABS('Map and Results'!$G$27-'Map and Results'!$G72),MIN('Map and Results'!$H$27,'Map and Results'!$H72),IF(TowerDistanceMatrix!G54&gt;=('Map and Results'!$G72+'Map and Results'!$G$27),0,'Map and Results'!$G$27^2*ACOS((TowerDistanceMatrix!G54^2+'Map and Results'!$G$27^2-'Map and Results'!$G72^2)/(2*TowerDistanceMatrix!G54*'Map and Results'!$G$27))+'Map and Results'!$G72^2*ACOS((TowerDistanceMatrix!G54^2-'Map and Results'!$G$27^2+'Map and Results'!$G72^2)/(2*TowerDistanceMatrix!G54*'Map and Results'!$G72))-0.5*SQRT((-TowerDistanceMatrix!G54+'Map and Results'!$G$27+'Map and Results'!$G72)*(TowerDistanceMatrix!G54+'Map and Results'!$G$27-'Map and Results'!$G72)*(TowerDistanceMatrix!G54-'Map and Results'!$G$27+'Map and Results'!$G72)*(TowerDistanceMatrix!G54+'Map and Results'!$G$27+'Map and Results'!$G72))))</f>
        <v>0</v>
      </c>
      <c r="H55" s="26">
        <f ca="1">IF(TowerDistanceMatrix!H54&lt;=ABS('Map and Results'!$G$28-'Map and Results'!$G72),MIN('Map and Results'!$H$28,'Map and Results'!$H72),IF(TowerDistanceMatrix!H54&gt;=('Map and Results'!$G72+'Map and Results'!$G$28),0,'Map and Results'!$G$28^2*ACOS((TowerDistanceMatrix!H54^2+'Map and Results'!$G$28^2-'Map and Results'!$G72^2)/(2*TowerDistanceMatrix!H54*'Map and Results'!$G$28))+'Map and Results'!$G72^2*ACOS((TowerDistanceMatrix!H54^2-'Map and Results'!$G$28^2+'Map and Results'!$G72^2)/(2*TowerDistanceMatrix!H54*'Map and Results'!$G72))-0.5*SQRT((-TowerDistanceMatrix!H54+'Map and Results'!$G$28+'Map and Results'!$G72)*(TowerDistanceMatrix!H54+'Map and Results'!$G$28-'Map and Results'!$G72)*(TowerDistanceMatrix!H54-'Map and Results'!$G$28+'Map and Results'!$G72)*(TowerDistanceMatrix!H54+'Map and Results'!$G$28+'Map and Results'!$G72))))</f>
        <v>0</v>
      </c>
      <c r="I55">
        <f ca="1">IF(TowerDistanceMatrix!I54&lt;=ABS('Map and Results'!$G$29-'Map and Results'!$G72),MIN('Map and Results'!$H$29,'Map and Results'!$H72),IF(TowerDistanceMatrix!I54&gt;=('Map and Results'!$G72+'Map and Results'!$G$29),0,'Map and Results'!$G$29^2*ACOS((TowerDistanceMatrix!I54^2+'Map and Results'!$G$29^2-'Map and Results'!$G72^2)/(2*TowerDistanceMatrix!I54*'Map and Results'!$G$29))+'Map and Results'!$G72^2*ACOS((TowerDistanceMatrix!I54^2-'Map and Results'!$G$29^2+'Map and Results'!$G72^2)/(2*TowerDistanceMatrix!I54*'Map and Results'!$G72))-0.5*SQRT((-TowerDistanceMatrix!I54+'Map and Results'!$G$29+'Map and Results'!$G72)*(TowerDistanceMatrix!I54+'Map and Results'!$G$29-'Map and Results'!$G72)*(TowerDistanceMatrix!I54-'Map and Results'!$G$29+'Map and Results'!$G72)*(TowerDistanceMatrix!I54+'Map and Results'!$G$29+'Map and Results'!$G72))))</f>
        <v>0</v>
      </c>
      <c r="J55">
        <f ca="1">IF(TowerDistanceMatrix!J54&lt;=ABS('Map and Results'!$G$30-'Map and Results'!$G72),MIN('Map and Results'!$H$30,'Map and Results'!$H72),IF(TowerDistanceMatrix!J54&gt;=('Map and Results'!$G72+'Map and Results'!$G$30),0,'Map and Results'!$G$30^2*ACOS((TowerDistanceMatrix!J54^2+'Map and Results'!$G$30^2-'Map and Results'!$G72^2)/(2*TowerDistanceMatrix!J54*'Map and Results'!$G$30))+'Map and Results'!$G72^2*ACOS((TowerDistanceMatrix!J54^2-'Map and Results'!$G$30^2+'Map and Results'!$G72^2)/(2*TowerDistanceMatrix!J54*'Map and Results'!$G72))-0.5*SQRT((-TowerDistanceMatrix!J54+'Map and Results'!$G$30+'Map and Results'!$G72)*(TowerDistanceMatrix!J54+'Map and Results'!$G$30-'Map and Results'!$G72)*(TowerDistanceMatrix!J54-'Map and Results'!$G$30+'Map and Results'!$G72)*(TowerDistanceMatrix!J54+'Map and Results'!$G$30+'Map and Results'!$G72))))</f>
        <v>0</v>
      </c>
      <c r="K55" s="26">
        <f ca="1">IF(TowerDistanceMatrix!K54&lt;=ABS('Map and Results'!$G$31-'Map and Results'!$G72),MIN('Map and Results'!$H$31,'Map and Results'!$H72),IF(TowerDistanceMatrix!K54&gt;=('Map and Results'!$G72+'Map and Results'!$G$31),0,'Map and Results'!$G$31^2*ACOS((TowerDistanceMatrix!K54^2+'Map and Results'!$G$31^2-'Map and Results'!$G72^2)/(2*TowerDistanceMatrix!K54*'Map and Results'!$G$31))+'Map and Results'!$G72^2*ACOS((TowerDistanceMatrix!K54^2-'Map and Results'!$G$31^2+'Map and Results'!$G72^2)/(2*TowerDistanceMatrix!K54*'Map and Results'!$G72))-0.5*SQRT((-TowerDistanceMatrix!K54+'Map and Results'!$G$31+'Map and Results'!$G72)*(TowerDistanceMatrix!K54+'Map and Results'!$G$31-'Map and Results'!$G72)*(TowerDistanceMatrix!K54-'Map and Results'!$G$31+'Map and Results'!$G72)*(TowerDistanceMatrix!K54+'Map and Results'!$G$31+'Map and Results'!$G72))))</f>
        <v>0</v>
      </c>
      <c r="L55" s="26">
        <f ca="1">IF(TowerDistanceMatrix!L54&lt;=ABS('Map and Results'!$G$32-'Map and Results'!$G72),MIN('Map and Results'!$H$32,'Map and Results'!$H72),IF(TowerDistanceMatrix!L54&gt;=('Map and Results'!$G72+'Map and Results'!$G$32),0,'Map and Results'!$G$32^2*ACOS((TowerDistanceMatrix!L54^2+'Map and Results'!$G$32^2-'Map and Results'!$G72^2)/(2*TowerDistanceMatrix!L54*'Map and Results'!$G$32))+'Map and Results'!$G72^2*ACOS((TowerDistanceMatrix!L54^2-'Map and Results'!$G$32^2+'Map and Results'!$G72^2)/(2*TowerDistanceMatrix!L54*'Map and Results'!$G72))-0.5*SQRT((-TowerDistanceMatrix!L54+'Map and Results'!$G$32+'Map and Results'!$G72)*(TowerDistanceMatrix!L54+'Map and Results'!$G$32-'Map and Results'!$G72)*(TowerDistanceMatrix!L54-'Map and Results'!$G$32+'Map and Results'!$G72)*(TowerDistanceMatrix!L54+'Map and Results'!$G$32+'Map and Results'!$G72))))</f>
        <v>0</v>
      </c>
      <c r="M55" s="26">
        <f ca="1">IF(TowerDistanceMatrix!M54&lt;=ABS('Map and Results'!$G$33-'Map and Results'!$G72),MIN('Map and Results'!$H$33,'Map and Results'!$H72),IF(TowerDistanceMatrix!M54&gt;=('Map and Results'!$G72+'Map and Results'!$G$33),0,'Map and Results'!$G$33^2*ACOS((TowerDistanceMatrix!M54^2+'Map and Results'!$G$33^2-'Map and Results'!$G72^2)/(2*TowerDistanceMatrix!M54*'Map and Results'!$G$33))+'Map and Results'!$G72^2*ACOS((TowerDistanceMatrix!M54^2-'Map and Results'!$G$33^2+'Map and Results'!$G72^2)/(2*TowerDistanceMatrix!M54*'Map and Results'!$G72))-0.5*SQRT((-TowerDistanceMatrix!M54+'Map and Results'!$G$33+'Map and Results'!$G72)*(TowerDistanceMatrix!M54+'Map and Results'!$G$33-'Map and Results'!$G72)*(TowerDistanceMatrix!M54-'Map and Results'!$G$33+'Map and Results'!$G72)*(TowerDistanceMatrix!M54+'Map and Results'!$G$33+'Map and Results'!$G72))))</f>
        <v>536.68544362985756</v>
      </c>
      <c r="N55" s="26">
        <f ca="1">IF(TowerDistanceMatrix!N54&lt;=ABS('Map and Results'!$G$34-'Map and Results'!$G72),MIN('Map and Results'!$H$34,'Map and Results'!$H72),IF(TowerDistanceMatrix!N54&gt;=('Map and Results'!$G72+'Map and Results'!$G$34),0,'Map and Results'!$G$34^2*ACOS((TowerDistanceMatrix!N54^2+'Map and Results'!$G$34^2-'Map and Results'!$G72^2)/(2*TowerDistanceMatrix!N54*'Map and Results'!$G$34))+'Map and Results'!$G72^2*ACOS((TowerDistanceMatrix!N54^2-'Map and Results'!$G$34^2+'Map and Results'!$G72^2)/(2*TowerDistanceMatrix!N54*'Map and Results'!$G72))-0.5*SQRT((-TowerDistanceMatrix!N54+'Map and Results'!$G$34+'Map and Results'!$G72)*(TowerDistanceMatrix!N54+'Map and Results'!$G$34-'Map and Results'!$G72)*(TowerDistanceMatrix!N54-'Map and Results'!$G$34+'Map and Results'!$G72)*(TowerDistanceMatrix!N54+'Map and Results'!$G$34+'Map and Results'!$G72))))</f>
        <v>0</v>
      </c>
      <c r="O55" s="26">
        <f ca="1">IF(TowerDistanceMatrix!O54&lt;=ABS('Map and Results'!$G$35-'Map and Results'!$G72),MIN('Map and Results'!$H$35,'Map and Results'!$H72),IF(TowerDistanceMatrix!O54&gt;=('Map and Results'!$G72+'Map and Results'!$G$35),0,'Map and Results'!$G$35^2*ACOS((TowerDistanceMatrix!O54^2+'Map and Results'!$G$35^2-'Map and Results'!$G72^2)/(2*TowerDistanceMatrix!O54*'Map and Results'!$G$35))+'Map and Results'!$G72^2*ACOS((TowerDistanceMatrix!O54^2-'Map and Results'!$G$35^2+'Map and Results'!$G72^2)/(2*TowerDistanceMatrix!O54*'Map and Results'!$G72))-0.5*SQRT((-TowerDistanceMatrix!O54+'Map and Results'!$G$35+'Map and Results'!$G72)*(TowerDistanceMatrix!O54+'Map and Results'!$G$35-'Map and Results'!$G72)*(TowerDistanceMatrix!O54-'Map and Results'!$G$35+'Map and Results'!$G72)*(TowerDistanceMatrix!O54+'Map and Results'!$G$35+'Map and Results'!$G72))))</f>
        <v>0</v>
      </c>
      <c r="P55" s="26">
        <f ca="1">IF(TowerDistanceMatrix!P54&lt;=ABS('Map and Results'!$G$36-'Map and Results'!$G72),MIN('Map and Results'!$H$36,'Map and Results'!$H72),IF(TowerDistanceMatrix!P54&gt;=('Map and Results'!$G72+'Map and Results'!$G$36),0,'Map and Results'!$G$36^2*ACOS((TowerDistanceMatrix!P54^2+'Map and Results'!$G$36^2-'Map and Results'!$G72^2)/(2*TowerDistanceMatrix!P54*'Map and Results'!$G$36))+'Map and Results'!$G72^2*ACOS((TowerDistanceMatrix!P54^2-'Map and Results'!$G$36^2+'Map and Results'!$G72^2)/(2*TowerDistanceMatrix!P54*'Map and Results'!$G72))-0.5*SQRT((-TowerDistanceMatrix!P54+'Map and Results'!$G$36+'Map and Results'!$G72)*(TowerDistanceMatrix!P54+'Map and Results'!$G$36-'Map and Results'!$G72)*(TowerDistanceMatrix!P54-'Map and Results'!$G$36+'Map and Results'!$G72)*(TowerDistanceMatrix!P54+'Map and Results'!$G$36+'Map and Results'!$G72))))</f>
        <v>0</v>
      </c>
      <c r="Q55" s="26">
        <f ca="1">IF(TowerDistanceMatrix!Q54&lt;=ABS('Map and Results'!$G$37-'Map and Results'!$G72),MIN('Map and Results'!$H$37,'Map and Results'!$H72),IF(TowerDistanceMatrix!Q54&gt;=('Map and Results'!$G72+'Map and Results'!$G$37),0,'Map and Results'!$G$37^2*ACOS((TowerDistanceMatrix!Q54^2+'Map and Results'!$G$37^2-'Map and Results'!$G72^2)/(2*TowerDistanceMatrix!Q54*'Map and Results'!$G$37))+'Map and Results'!$G72^2*ACOS((TowerDistanceMatrix!Q54^2-'Map and Results'!$G$37^2+'Map and Results'!$G72^2)/(2*TowerDistanceMatrix!Q54*'Map and Results'!$G72))-0.5*SQRT((-TowerDistanceMatrix!Q54+'Map and Results'!$G$37+'Map and Results'!$G72)*(TowerDistanceMatrix!Q54+'Map and Results'!$G$37-'Map and Results'!$G72)*(TowerDistanceMatrix!Q54-'Map and Results'!$G$37+'Map and Results'!$G72)*(TowerDistanceMatrix!Q54+'Map and Results'!$G$37+'Map and Results'!$G72))))</f>
        <v>0</v>
      </c>
      <c r="R55" s="26">
        <f ca="1">IF(TowerDistanceMatrix!R54&lt;=ABS('Map and Results'!$G$38-'Map and Results'!$G72),MIN('Map and Results'!$H$38,'Map and Results'!$H72),IF(TowerDistanceMatrix!R54&gt;=('Map and Results'!$G72+'Map and Results'!$G$38),0,'Map and Results'!$G$38^2*ACOS((TowerDistanceMatrix!R54^2+'Map and Results'!$G$38^2-'Map and Results'!$G72^2)/(2*TowerDistanceMatrix!R54*'Map and Results'!$G$38))+'Map and Results'!$G72^2*ACOS((TowerDistanceMatrix!R54^2-'Map and Results'!$G$38^2+'Map and Results'!$G72^2)/(2*TowerDistanceMatrix!R54*'Map and Results'!$G72))-0.5*SQRT((-TowerDistanceMatrix!R54+'Map and Results'!$G$38+'Map and Results'!$G72)*(TowerDistanceMatrix!R54+'Map and Results'!$G$38-'Map and Results'!$G72)*(TowerDistanceMatrix!R54-'Map and Results'!$G$38+'Map and Results'!$G72)*(TowerDistanceMatrix!R54+'Map and Results'!$G$38+'Map and Results'!$G72))))</f>
        <v>0</v>
      </c>
      <c r="S55" s="26">
        <f ca="1">IF(TowerDistanceMatrix!S54&lt;=ABS('Map and Results'!$G$39-'Map and Results'!$G72),MIN('Map and Results'!$H$39,'Map and Results'!$H72),IF(TowerDistanceMatrix!S54&gt;=('Map and Results'!$G72+'Map and Results'!$G$39),0,'Map and Results'!$G$39^2*ACOS((TowerDistanceMatrix!S54^2+'Map and Results'!$G$39^2-'Map and Results'!$G72^2)/(2*TowerDistanceMatrix!S54*'Map and Results'!$G$39))+'Map and Results'!$G72^2*ACOS((TowerDistanceMatrix!S54^2-'Map and Results'!$G$39^2+'Map and Results'!$G72^2)/(2*TowerDistanceMatrix!S54*'Map and Results'!$G72))-0.5*SQRT((-TowerDistanceMatrix!S54+'Map and Results'!$G$39+'Map and Results'!$G72)*(TowerDistanceMatrix!S54+'Map and Results'!$G$39-'Map and Results'!$G72)*(TowerDistanceMatrix!S54-'Map and Results'!$G$39+'Map and Results'!$G72)*(TowerDistanceMatrix!S54+'Map and Results'!$G$39+'Map and Results'!$G72))))</f>
        <v>0</v>
      </c>
      <c r="T55" s="26">
        <f ca="1">IF(TowerDistanceMatrix!T54&lt;=ABS('Map and Results'!$G$40-'Map and Results'!$G72),MIN('Map and Results'!$H$40,'Map and Results'!$H72),IF(TowerDistanceMatrix!T54&gt;=('Map and Results'!$G72+'Map and Results'!$G$40),0,'Map and Results'!$G$40^2*ACOS((TowerDistanceMatrix!T54^2+'Map and Results'!$G$40^2-'Map and Results'!$G72^2)/(2*TowerDistanceMatrix!T54*'Map and Results'!$G$40))+'Map and Results'!$G72^2*ACOS((TowerDistanceMatrix!T54^2-'Map and Results'!$G$40^2+'Map and Results'!$G72^2)/(2*TowerDistanceMatrix!T54*'Map and Results'!$G72))-0.5*SQRT((-TowerDistanceMatrix!T54+'Map and Results'!$G$40+'Map and Results'!$G72)*(TowerDistanceMatrix!T54+'Map and Results'!$G$40-'Map and Results'!$G72)*(TowerDistanceMatrix!T54-'Map and Results'!$G$40+'Map and Results'!$G72)*(TowerDistanceMatrix!T54+'Map and Results'!$G$40+'Map and Results'!$G72))))</f>
        <v>0</v>
      </c>
      <c r="U55" s="26">
        <f ca="1">IF(TowerDistanceMatrix!U54&lt;=ABS('Map and Results'!$G$41-'Map and Results'!$G72),MIN('Map and Results'!$H$41,'Map and Results'!$H72),IF(TowerDistanceMatrix!U54&gt;=('Map and Results'!$G72+'Map and Results'!$G$41),0,'Map and Results'!$G$41^2*ACOS((TowerDistanceMatrix!U54^2+'Map and Results'!$G$41^2-'Map and Results'!$G72^2)/(2*TowerDistanceMatrix!U54*'Map and Results'!$G$41))+'Map and Results'!$G72^2*ACOS((TowerDistanceMatrix!U54^2-'Map and Results'!$G$41^2+'Map and Results'!$G72^2)/(2*TowerDistanceMatrix!U54*'Map and Results'!$G72))-0.5*SQRT((-TowerDistanceMatrix!U54+'Map and Results'!$G$41+'Map and Results'!$G72)*(TowerDistanceMatrix!U54+'Map and Results'!$G$41-'Map and Results'!$G72)*(TowerDistanceMatrix!U54-'Map and Results'!$G$41+'Map and Results'!$G72)*(TowerDistanceMatrix!U54+'Map and Results'!$G$41+'Map and Results'!$G72))))</f>
        <v>0</v>
      </c>
      <c r="V55" s="26">
        <f ca="1">IF(TowerDistanceMatrix!V54&lt;=ABS('Map and Results'!$G$42-'Map and Results'!$G72),MIN('Map and Results'!$H$42,'Map and Results'!$H72),IF(TowerDistanceMatrix!V54&gt;=('Map and Results'!$G72+'Map and Results'!$G$42),0,'Map and Results'!$G$42^2*ACOS((TowerDistanceMatrix!V54^2+'Map and Results'!$G$42^2-'Map and Results'!$G72^2)/(2*TowerDistanceMatrix!V54*'Map and Results'!$G$42))+'Map and Results'!$G72^2*ACOS((TowerDistanceMatrix!V54^2-'Map and Results'!$G$42^2+'Map and Results'!$G72^2)/(2*TowerDistanceMatrix!V54*'Map and Results'!$G72))-0.5*SQRT((-TowerDistanceMatrix!V54+'Map and Results'!$G$42+'Map and Results'!$G72)*(TowerDistanceMatrix!V54+'Map and Results'!$G$42-'Map and Results'!$G72)*(TowerDistanceMatrix!V54-'Map and Results'!$G$42+'Map and Results'!$G72)*(TowerDistanceMatrix!V54+'Map and Results'!$G$42+'Map and Results'!$G72))))</f>
        <v>0</v>
      </c>
      <c r="W55" s="26">
        <f ca="1">IF(TowerDistanceMatrix!W54&lt;=ABS('Map and Results'!$G$43-'Map and Results'!$G72),MIN('Map and Results'!$H$43,'Map and Results'!$H72),IF(TowerDistanceMatrix!W54&gt;=('Map and Results'!$G72+'Map and Results'!$G$43),0,'Map and Results'!$G$43^2*ACOS((TowerDistanceMatrix!W54^2+'Map and Results'!$G$43^2-'Map and Results'!$G72^2)/(2*TowerDistanceMatrix!W54*'Map and Results'!$G$43))+'Map and Results'!$G72^2*ACOS((TowerDistanceMatrix!W54^2-'Map and Results'!$G$43^2+'Map and Results'!$G72^2)/(2*TowerDistanceMatrix!W54*'Map and Results'!$G72))-0.5*SQRT((-TowerDistanceMatrix!W54+'Map and Results'!$G$43+'Map and Results'!$G72)*(TowerDistanceMatrix!W54+'Map and Results'!$G$43-'Map and Results'!$G72)*(TowerDistanceMatrix!W54-'Map and Results'!$G$43+'Map and Results'!$G72)*(TowerDistanceMatrix!W54+'Map and Results'!$G$43+'Map and Results'!$G72))))</f>
        <v>695.63041095513245</v>
      </c>
      <c r="X55" s="26">
        <f ca="1">IF(TowerDistanceMatrix!X54&lt;=ABS('Map and Results'!$G$44-'Map and Results'!$G72),MIN('Map and Results'!$H$44,'Map and Results'!$H72),IF(TowerDistanceMatrix!X54&gt;=('Map and Results'!$G72+'Map and Results'!$G$44),0,'Map and Results'!$G$44^2*ACOS((TowerDistanceMatrix!X54^2+'Map and Results'!$G$44^2-'Map and Results'!$G72^2)/(2*TowerDistanceMatrix!X54*'Map and Results'!$G$44))+'Map and Results'!$G72^2*ACOS((TowerDistanceMatrix!X54^2-'Map and Results'!$G$44^2+'Map and Results'!$G72^2)/(2*TowerDistanceMatrix!X54*'Map and Results'!$G72))-0.5*SQRT((-TowerDistanceMatrix!X54+'Map and Results'!$G$44+'Map and Results'!$G72)*(TowerDistanceMatrix!X54+'Map and Results'!$G$44-'Map and Results'!$G72)*(TowerDistanceMatrix!X54-'Map and Results'!$G$44+'Map and Results'!$G72)*(TowerDistanceMatrix!X54+'Map and Results'!$G$44+'Map and Results'!$G72))))</f>
        <v>0</v>
      </c>
      <c r="Y55" s="26">
        <f ca="1">IF(TowerDistanceMatrix!Y54&lt;=ABS('Map and Results'!$G$45-'Map and Results'!$G72),MIN('Map and Results'!$H$45,'Map and Results'!$H72),IF(TowerDistanceMatrix!Y54&gt;=('Map and Results'!$G72+'Map and Results'!$G$45),0,'Map and Results'!$G$45^2*ACOS((TowerDistanceMatrix!Y54^2+'Map and Results'!$G$45^2-'Map and Results'!$G72^2)/(2*TowerDistanceMatrix!Y54*'Map and Results'!$G$45))+'Map and Results'!$G72^2*ACOS((TowerDistanceMatrix!Y54^2-'Map and Results'!$G$45^2+'Map and Results'!$G72^2)/(2*TowerDistanceMatrix!Y54*'Map and Results'!$G72))-0.5*SQRT((-TowerDistanceMatrix!Y54+'Map and Results'!$G$45+'Map and Results'!$G72)*(TowerDistanceMatrix!Y54+'Map and Results'!$G$45-'Map and Results'!$G72)*(TowerDistanceMatrix!Y54-'Map and Results'!$G$45+'Map and Results'!$G72)*(TowerDistanceMatrix!Y54+'Map and Results'!$G$45+'Map and Results'!$G72))))</f>
        <v>0</v>
      </c>
      <c r="Z55" s="26">
        <f ca="1">IF(TowerDistanceMatrix!Z54&lt;=ABS('Map and Results'!$G$46-'Map and Results'!$G72),MIN('Map and Results'!$H$46,'Map and Results'!$H72),IF(TowerDistanceMatrix!Z54&gt;=('Map and Results'!$G72+'Map and Results'!$G$46),0,'Map and Results'!$G$46^2*ACOS((TowerDistanceMatrix!Z54^2+'Map and Results'!$G$46^2-'Map and Results'!$G72^2)/(2*TowerDistanceMatrix!Z54*'Map and Results'!$G$46))+'Map and Results'!$G72^2*ACOS((TowerDistanceMatrix!Z54^2-'Map and Results'!$G$46^2+'Map and Results'!$G72^2)/(2*TowerDistanceMatrix!Z54*'Map and Results'!$G72))-0.5*SQRT((-TowerDistanceMatrix!Z54+'Map and Results'!$G$46+'Map and Results'!$G72)*(TowerDistanceMatrix!Z54+'Map and Results'!$G$46-'Map and Results'!$G72)*(TowerDistanceMatrix!Z54-'Map and Results'!$G$46+'Map and Results'!$G72)*(TowerDistanceMatrix!Z54+'Map and Results'!$G$46+'Map and Results'!$G72))))</f>
        <v>0</v>
      </c>
      <c r="AA55" s="26">
        <f ca="1">IF(TowerDistanceMatrix!AA54&lt;=ABS('Map and Results'!$G$47-'Map and Results'!$G72),MIN('Map and Results'!$H$47,'Map and Results'!$H72),IF(TowerDistanceMatrix!AA54&gt;=('Map and Results'!$G72+'Map and Results'!$G$47),0,'Map and Results'!$G$47^2*ACOS((TowerDistanceMatrix!AA54^2+'Map and Results'!$G$47^2-'Map and Results'!$G72^2)/(2*TowerDistanceMatrix!AA54*'Map and Results'!$G$47))+'Map and Results'!$G72^2*ACOS((TowerDistanceMatrix!AA54^2-'Map and Results'!$G$47^2+'Map and Results'!$G72^2)/(2*TowerDistanceMatrix!AA54*'Map and Results'!$G72))-0.5*SQRT((-TowerDistanceMatrix!AA54+'Map and Results'!$G$47+'Map and Results'!$G72)*(TowerDistanceMatrix!AA54+'Map and Results'!$G$47-'Map and Results'!$G72)*(TowerDistanceMatrix!AA54-'Map and Results'!$G$47+'Map and Results'!$G72)*(TowerDistanceMatrix!AA54+'Map and Results'!$G$47+'Map and Results'!$G72))))</f>
        <v>0</v>
      </c>
      <c r="AB55" s="26">
        <f ca="1">IF(TowerDistanceMatrix!AB54&lt;=ABS('Map and Results'!$G$48-'Map and Results'!$G72),MIN('Map and Results'!$H$48,'Map and Results'!$H72),IF(TowerDistanceMatrix!AB54&gt;=('Map and Results'!$G72+'Map and Results'!$G$48),0,'Map and Results'!$G$48^2*ACOS((TowerDistanceMatrix!AB54^2+'Map and Results'!$G$48^2-'Map and Results'!$G72^2)/(2*TowerDistanceMatrix!AB54*'Map and Results'!$G$48))+'Map and Results'!$G72^2*ACOS((TowerDistanceMatrix!AB54^2-'Map and Results'!$G$48^2+'Map and Results'!$G72^2)/(2*TowerDistanceMatrix!AB54*'Map and Results'!$G72))-0.5*SQRT((-TowerDistanceMatrix!AB54+'Map and Results'!$G$48+'Map and Results'!$G72)*(TowerDistanceMatrix!AB54+'Map and Results'!$G$48-'Map and Results'!$G72)*(TowerDistanceMatrix!AB54-'Map and Results'!$G$48+'Map and Results'!$G72)*(TowerDistanceMatrix!AB54+'Map and Results'!$G$48+'Map and Results'!$G72))))</f>
        <v>0</v>
      </c>
      <c r="AC55" s="26">
        <f ca="1">IF(TowerDistanceMatrix!AC54&lt;=ABS('Map and Results'!$G$49-'Map and Results'!$G72),MIN('Map and Results'!$H$49,'Map and Results'!$H72),IF(TowerDistanceMatrix!AC54&gt;=('Map and Results'!$G72+'Map and Results'!$G$49),0,'Map and Results'!$G$49^2*ACOS((TowerDistanceMatrix!AC54^2+'Map and Results'!$G$49^2-'Map and Results'!$G72^2)/(2*TowerDistanceMatrix!AC54*'Map and Results'!$G$49))+'Map and Results'!$G72^2*ACOS((TowerDistanceMatrix!AC54^2-'Map and Results'!$G$49^2+'Map and Results'!$G72^2)/(2*TowerDistanceMatrix!AC54*'Map and Results'!$G72))-0.5*SQRT((-TowerDistanceMatrix!AC54+'Map and Results'!$G$49+'Map and Results'!$G72)*(TowerDistanceMatrix!AC54+'Map and Results'!$G$49-'Map and Results'!$G72)*(TowerDistanceMatrix!AC54-'Map and Results'!$G$49+'Map and Results'!$G72)*(TowerDistanceMatrix!AC54+'Map and Results'!$G$49+'Map and Results'!$G72))))</f>
        <v>0</v>
      </c>
      <c r="AD55" s="26">
        <f ca="1">IF(TowerDistanceMatrix!AD54&lt;=ABS('Map and Results'!$G$50-'Map and Results'!$G72),MIN('Map and Results'!$H$50,'Map and Results'!$H72),IF(TowerDistanceMatrix!AD54&gt;=('Map and Results'!$G72+'Map and Results'!$G$50),0,'Map and Results'!$G$50^2*ACOS((TowerDistanceMatrix!AD54^2+'Map and Results'!$G$50^2-'Map and Results'!$G72^2)/(2*TowerDistanceMatrix!AD54*'Map and Results'!$G$50))+'Map and Results'!$G72^2*ACOS((TowerDistanceMatrix!AD54^2-'Map and Results'!$G$50^2+'Map and Results'!$G72^2)/(2*TowerDistanceMatrix!AD54*'Map and Results'!$G72))-0.5*SQRT((-TowerDistanceMatrix!AD54+'Map and Results'!$G$50+'Map and Results'!$G72)*(TowerDistanceMatrix!AD54+'Map and Results'!$G$50-'Map and Results'!$G72)*(TowerDistanceMatrix!AD54-'Map and Results'!$G$50+'Map and Results'!$G72)*(TowerDistanceMatrix!AD54+'Map and Results'!$G$50+'Map and Results'!$G72))))</f>
        <v>0</v>
      </c>
      <c r="AE55" s="26">
        <f ca="1">IF(TowerDistanceMatrix!AE54&lt;=ABS('Map and Results'!$G$51-'Map and Results'!$G72),MIN('Map and Results'!$H$51,'Map and Results'!$H72),IF(TowerDistanceMatrix!AE54&gt;=('Map and Results'!$G72+'Map and Results'!$G$51),0,'Map and Results'!$G$51^2*ACOS((TowerDistanceMatrix!AE54^2+'Map and Results'!$G$51^2-'Map and Results'!$G72^2)/(2*TowerDistanceMatrix!AE54*'Map and Results'!$G$51))+'Map and Results'!$G72^2*ACOS((TowerDistanceMatrix!AE54^2-'Map and Results'!$G$51^2+'Map and Results'!$G72^2)/(2*TowerDistanceMatrix!AE54*'Map and Results'!$G72))-0.5*SQRT((-TowerDistanceMatrix!AE54+'Map and Results'!$G$51+'Map and Results'!$G72)*(TowerDistanceMatrix!AE54+'Map and Results'!$G$51-'Map and Results'!$G72)*(TowerDistanceMatrix!AE54-'Map and Results'!$G$51+'Map and Results'!$G72)*(TowerDistanceMatrix!AE54+'Map and Results'!$G$51+'Map and Results'!$G72))))</f>
        <v>0</v>
      </c>
      <c r="AF55" s="26">
        <f ca="1">IF(TowerDistanceMatrix!AF54&lt;=ABS('Map and Results'!$G$52-'Map and Results'!$G72),MIN('Map and Results'!$H$52,'Map and Results'!$H72),IF(TowerDistanceMatrix!AF54&gt;=('Map and Results'!$G72+'Map and Results'!$G$52),0,'Map and Results'!$G$52^2*ACOS((TowerDistanceMatrix!AF54^2+'Map and Results'!$G$52^2-'Map and Results'!$G72^2)/(2*TowerDistanceMatrix!AF54*'Map and Results'!$G$52))+'Map and Results'!$G72^2*ACOS((TowerDistanceMatrix!AF54^2-'Map and Results'!$G$52^2+'Map and Results'!$G72^2)/(2*TowerDistanceMatrix!AF54*'Map and Results'!$G72))-0.5*SQRT((-TowerDistanceMatrix!AF54+'Map and Results'!$G$52+'Map and Results'!$G72)*(TowerDistanceMatrix!AF54+'Map and Results'!$G$52-'Map and Results'!$G72)*(TowerDistanceMatrix!AF54-'Map and Results'!$G$52+'Map and Results'!$G72)*(TowerDistanceMatrix!AF54+'Map and Results'!$G$52+'Map and Results'!$G72))))</f>
        <v>0</v>
      </c>
      <c r="AG55" s="26">
        <f ca="1">IF(TowerDistanceMatrix!AG54&lt;=ABS('Map and Results'!$G$53-'Map and Results'!$G72),MIN('Map and Results'!$H$53,'Map and Results'!$H72),IF(TowerDistanceMatrix!AG54&gt;=('Map and Results'!$G72+'Map and Results'!$G$53),0,'Map and Results'!$G$53^2*ACOS((TowerDistanceMatrix!AG54^2+'Map and Results'!$G$53^2-'Map and Results'!$G72^2)/(2*TowerDistanceMatrix!AG54*'Map and Results'!$G$53))+'Map and Results'!$G72^2*ACOS((TowerDistanceMatrix!AG54^2-'Map and Results'!$G$53^2+'Map and Results'!$G72^2)/(2*TowerDistanceMatrix!AG54*'Map and Results'!$G72))-0.5*SQRT((-TowerDistanceMatrix!AG54+'Map and Results'!$G$53+'Map and Results'!$G72)*(TowerDistanceMatrix!AG54+'Map and Results'!$G$53-'Map and Results'!$G72)*(TowerDistanceMatrix!AG54-'Map and Results'!$G$53+'Map and Results'!$G72)*(TowerDistanceMatrix!AG54+'Map and Results'!$G$53+'Map and Results'!$G72))))</f>
        <v>0</v>
      </c>
      <c r="AH55" s="26">
        <f ca="1">IF(TowerDistanceMatrix!AH54&lt;=ABS('Map and Results'!$G$54-'Map and Results'!$G72),MIN('Map and Results'!$H$54,'Map and Results'!$H72),IF(TowerDistanceMatrix!AH54&gt;=('Map and Results'!$G72+'Map and Results'!$G$54),0,'Map and Results'!$G$54^2*ACOS((TowerDistanceMatrix!AH54^2+'Map and Results'!$G$54^2-'Map and Results'!$G72^2)/(2*TowerDistanceMatrix!AH54*'Map and Results'!$G$54))+'Map and Results'!$G72^2*ACOS((TowerDistanceMatrix!AH54^2-'Map and Results'!$G$54^2+'Map and Results'!$G72^2)/(2*TowerDistanceMatrix!AH54*'Map and Results'!$G72))-0.5*SQRT((-TowerDistanceMatrix!AH54+'Map and Results'!$G$54+'Map and Results'!$G72)*(TowerDistanceMatrix!AH54+'Map and Results'!$G$54-'Map and Results'!$G72)*(TowerDistanceMatrix!AH54-'Map and Results'!$G$54+'Map and Results'!$G72)*(TowerDistanceMatrix!AH54+'Map and Results'!$G$54+'Map and Results'!$G72))))</f>
        <v>0</v>
      </c>
      <c r="AI55" s="26">
        <f ca="1">IF(TowerDistanceMatrix!AI54&lt;=ABS('Map and Results'!$G$55-'Map and Results'!$G72),MIN('Map and Results'!$H$55,'Map and Results'!$H72),IF(TowerDistanceMatrix!AI54&gt;=('Map and Results'!$G72+'Map and Results'!$G$55),0,'Map and Results'!$G$55^2*ACOS((TowerDistanceMatrix!AI54^2+'Map and Results'!$G$55^2-'Map and Results'!$G72^2)/(2*TowerDistanceMatrix!AI54*'Map and Results'!$G$55))+'Map and Results'!$G72^2*ACOS((TowerDistanceMatrix!AI54^2-'Map and Results'!$G$55^2+'Map and Results'!$G72^2)/(2*TowerDistanceMatrix!AI54*'Map and Results'!$G72))-0.5*SQRT((-TowerDistanceMatrix!AI54+'Map and Results'!$G$55+'Map and Results'!$G72)*(TowerDistanceMatrix!AI54+'Map and Results'!$G$55-'Map and Results'!$G72)*(TowerDistanceMatrix!AI54-'Map and Results'!$G$55+'Map and Results'!$G72)*(TowerDistanceMatrix!AI54+'Map and Results'!$G$55+'Map and Results'!$G72))))</f>
        <v>0</v>
      </c>
      <c r="AJ55" s="26">
        <f ca="1">IF(TowerDistanceMatrix!AJ54&lt;=ABS('Map and Results'!$G$56-'Map and Results'!$G72),MIN('Map and Results'!$H$56,'Map and Results'!$H72),IF(TowerDistanceMatrix!AJ54&gt;=('Map and Results'!$G72+'Map and Results'!$G$56),0,'Map and Results'!$G$56^2*ACOS((TowerDistanceMatrix!AJ54^2+'Map and Results'!$G$56^2-'Map and Results'!$G72^2)/(2*TowerDistanceMatrix!AJ54*'Map and Results'!$G$56))+'Map and Results'!$G72^2*ACOS((TowerDistanceMatrix!AJ54^2-'Map and Results'!$G$56^2+'Map and Results'!$G72^2)/(2*TowerDistanceMatrix!AJ54*'Map and Results'!$G72))-0.5*SQRT((-TowerDistanceMatrix!AJ54+'Map and Results'!$G$56+'Map and Results'!$G72)*(TowerDistanceMatrix!AJ54+'Map and Results'!$G$56-'Map and Results'!$G72)*(TowerDistanceMatrix!AJ54-'Map and Results'!$G$56+'Map and Results'!$G72)*(TowerDistanceMatrix!AJ54+'Map and Results'!$G$56+'Map and Results'!$G72))))</f>
        <v>0</v>
      </c>
      <c r="AK55" s="26">
        <f ca="1">IF(TowerDistanceMatrix!AK54&lt;=ABS('Map and Results'!$G$57-'Map and Results'!$G72),MIN('Map and Results'!$H$57,'Map and Results'!$H72),IF(TowerDistanceMatrix!AK54&gt;=('Map and Results'!$G72+'Map and Results'!$G$57),0,'Map and Results'!$G$57^2*ACOS((TowerDistanceMatrix!AK54^2+'Map and Results'!$G$57^2-'Map and Results'!$G72^2)/(2*TowerDistanceMatrix!AK54*'Map and Results'!$G$57))+'Map and Results'!$G72^2*ACOS((TowerDistanceMatrix!AK54^2-'Map and Results'!$G$57^2+'Map and Results'!$G72^2)/(2*TowerDistanceMatrix!AK54*'Map and Results'!$G72))-0.5*SQRT((-TowerDistanceMatrix!AK54+'Map and Results'!$G$57+'Map and Results'!$G72)*(TowerDistanceMatrix!AK54+'Map and Results'!$G$57-'Map and Results'!$G72)*(TowerDistanceMatrix!AK54-'Map and Results'!$G$57+'Map and Results'!$G72)*(TowerDistanceMatrix!AK54+'Map and Results'!$G$57+'Map and Results'!$G72))))</f>
        <v>0</v>
      </c>
      <c r="AL55" s="26">
        <f ca="1">IF(TowerDistanceMatrix!AL54&lt;=ABS('Map and Results'!$G$58-'Map and Results'!$G72),MIN('Map and Results'!$H$58,'Map and Results'!$H72),IF(TowerDistanceMatrix!AL54&gt;=('Map and Results'!$G72+'Map and Results'!$G$58),0,'Map and Results'!$G$58^2*ACOS((TowerDistanceMatrix!AL54^2+'Map and Results'!$G$58^2-'Map and Results'!$G72^2)/(2*TowerDistanceMatrix!AL54*'Map and Results'!$G$58))+'Map and Results'!$G72^2*ACOS((TowerDistanceMatrix!AL54^2-'Map and Results'!$G$58^2+'Map and Results'!$G72^2)/(2*TowerDistanceMatrix!AL54*'Map and Results'!$G72))-0.5*SQRT((-TowerDistanceMatrix!AL54+'Map and Results'!$G$58+'Map and Results'!$G72)*(TowerDistanceMatrix!AL54+'Map and Results'!$G$58-'Map and Results'!$G72)*(TowerDistanceMatrix!AL54-'Map and Results'!$G$58+'Map and Results'!$G72)*(TowerDistanceMatrix!AL54+'Map and Results'!$G$58+'Map and Results'!$G72))))</f>
        <v>0</v>
      </c>
      <c r="AM55" s="26">
        <f ca="1">IF(TowerDistanceMatrix!AM54&lt;=ABS('Map and Results'!$G$59-'Map and Results'!$G72),MIN('Map and Results'!$H$59,'Map and Results'!$H72),IF(TowerDistanceMatrix!AM54&gt;=('Map and Results'!$G72+'Map and Results'!$G$59),0,'Map and Results'!$G$59^2*ACOS((TowerDistanceMatrix!AM54^2+'Map and Results'!$G$59^2-'Map and Results'!$G72^2)/(2*TowerDistanceMatrix!AM54*'Map and Results'!$G$59))+'Map and Results'!$G72^2*ACOS((TowerDistanceMatrix!AM54^2-'Map and Results'!$G$59^2+'Map and Results'!$G72^2)/(2*TowerDistanceMatrix!AM54*'Map and Results'!$G72))-0.5*SQRT((-TowerDistanceMatrix!AM54+'Map and Results'!$G$59+'Map and Results'!$G72)*(TowerDistanceMatrix!AM54+'Map and Results'!$G$59-'Map and Results'!$G72)*(TowerDistanceMatrix!AM54-'Map and Results'!$G$59+'Map and Results'!$G72)*(TowerDistanceMatrix!AM54+'Map and Results'!$G$59+'Map and Results'!$G72))))</f>
        <v>0</v>
      </c>
      <c r="AN55" s="26">
        <f ca="1">IF(TowerDistanceMatrix!AN54&lt;=ABS('Map and Results'!$G$60-'Map and Results'!$G72),MIN('Map and Results'!$H$60,'Map and Results'!$H72),IF(TowerDistanceMatrix!AN54&gt;=('Map and Results'!$G72+'Map and Results'!$G$60),0,'Map and Results'!$G$60^2*ACOS((TowerDistanceMatrix!AN54^2+'Map and Results'!$G$60^2-'Map and Results'!$G72^2)/(2*TowerDistanceMatrix!AN54*'Map and Results'!$G$60))+'Map and Results'!$G72^2*ACOS((TowerDistanceMatrix!AN54^2-'Map and Results'!$G$60^2+'Map and Results'!$G72^2)/(2*TowerDistanceMatrix!AN54*'Map and Results'!$G72))-0.5*SQRT((-TowerDistanceMatrix!AN54+'Map and Results'!$G$60+'Map and Results'!$G72)*(TowerDistanceMatrix!AN54+'Map and Results'!$G$60-'Map and Results'!$G72)*(TowerDistanceMatrix!AN54-'Map and Results'!$G$60+'Map and Results'!$G72)*(TowerDistanceMatrix!AN54+'Map and Results'!$G$60+'Map and Results'!$G72))))</f>
        <v>0</v>
      </c>
      <c r="AO55" s="26">
        <f ca="1">IF(TowerDistanceMatrix!AO54&lt;=ABS('Map and Results'!$G$61-'Map and Results'!$G72),MIN('Map and Results'!$H$61,'Map and Results'!$H72),IF(TowerDistanceMatrix!AO54&gt;=('Map and Results'!$G72+'Map and Results'!$G$61),0,'Map and Results'!$G$61^2*ACOS((TowerDistanceMatrix!AO54^2+'Map and Results'!$G$61^2-'Map and Results'!$G72^2)/(2*TowerDistanceMatrix!AO54*'Map and Results'!$G$61))+'Map and Results'!$G72^2*ACOS((TowerDistanceMatrix!AO54^2-'Map and Results'!$G$61^2+'Map and Results'!$G72^2)/(2*TowerDistanceMatrix!AO54*'Map and Results'!$G72))-0.5*SQRT((-TowerDistanceMatrix!AO54+'Map and Results'!$G$61+'Map and Results'!$G72)*(TowerDistanceMatrix!AO54+'Map and Results'!$G$61-'Map and Results'!$G72)*(TowerDistanceMatrix!AO54-'Map and Results'!$G$61+'Map and Results'!$G72)*(TowerDistanceMatrix!AO54+'Map and Results'!$G$61+'Map and Results'!$G72))))</f>
        <v>0</v>
      </c>
      <c r="AP55" s="26">
        <f ca="1">IF(TowerDistanceMatrix!AP54&lt;=ABS('Map and Results'!$G$62-'Map and Results'!$G72),MIN('Map and Results'!$H$62,'Map and Results'!$H72),IF(TowerDistanceMatrix!AP54&gt;=('Map and Results'!$G72+'Map and Results'!$G$62),0,'Map and Results'!$G$62^2*ACOS((TowerDistanceMatrix!AP54^2+'Map and Results'!$G$62^2-'Map and Results'!$G72^2)/(2*TowerDistanceMatrix!AP54*'Map and Results'!$G$62))+'Map and Results'!$G72^2*ACOS((TowerDistanceMatrix!AP54^2-'Map and Results'!$G$62^2+'Map and Results'!$G72^2)/(2*TowerDistanceMatrix!AP54*'Map and Results'!$G72))-0.5*SQRT((-TowerDistanceMatrix!AP54+'Map and Results'!$G$62+'Map and Results'!$G72)*(TowerDistanceMatrix!AP54+'Map and Results'!$G$62-'Map and Results'!$G72)*(TowerDistanceMatrix!AP54-'Map and Results'!$G$62+'Map and Results'!$G72)*(TowerDistanceMatrix!AP54+'Map and Results'!$G$62+'Map and Results'!$G72))))</f>
        <v>0</v>
      </c>
      <c r="AQ55" s="26">
        <f ca="1">IF(TowerDistanceMatrix!AQ54&lt;=ABS('Map and Results'!$G$63-'Map and Results'!$G72),MIN('Map and Results'!$H$63,'Map and Results'!$H72),IF(TowerDistanceMatrix!AQ54&gt;=('Map and Results'!$G72+'Map and Results'!$G$63),0,'Map and Results'!$G$63^2*ACOS((TowerDistanceMatrix!AQ54^2+'Map and Results'!$G$63^2-'Map and Results'!$G72^2)/(2*TowerDistanceMatrix!AQ54*'Map and Results'!$G$63))+'Map and Results'!$G72^2*ACOS((TowerDistanceMatrix!AQ54^2-'Map and Results'!$G$63^2+'Map and Results'!$G72^2)/(2*TowerDistanceMatrix!AQ54*'Map and Results'!$G72))-0.5*SQRT((-TowerDistanceMatrix!AQ54+'Map and Results'!$G$63+'Map and Results'!$G72)*(TowerDistanceMatrix!AQ54+'Map and Results'!$G$63-'Map and Results'!$G72)*(TowerDistanceMatrix!AQ54-'Map and Results'!$G$63+'Map and Results'!$G72)*(TowerDistanceMatrix!AQ54+'Map and Results'!$G$63+'Map and Results'!$G72))))</f>
        <v>0</v>
      </c>
      <c r="AR55" s="26">
        <f ca="1">IF(TowerDistanceMatrix!AR54&lt;=ABS('Map and Results'!$G$64-'Map and Results'!$G72),MIN('Map and Results'!$H$64,'Map and Results'!$H72),IF(TowerDistanceMatrix!AR54&gt;=('Map and Results'!$G72+'Map and Results'!$G$64),0,'Map and Results'!$G$64^2*ACOS((TowerDistanceMatrix!AR54^2+'Map and Results'!$G$64^2-'Map and Results'!$G72^2)/(2*TowerDistanceMatrix!AR54*'Map and Results'!$G$64))+'Map and Results'!$G72^2*ACOS((TowerDistanceMatrix!AR54^2-'Map and Results'!$G$64^2+'Map and Results'!$G72^2)/(2*TowerDistanceMatrix!AR54*'Map and Results'!$G72))-0.5*SQRT((-TowerDistanceMatrix!AR54+'Map and Results'!$G$64+'Map and Results'!$G72)*(TowerDistanceMatrix!AR54+'Map and Results'!$G$64-'Map and Results'!$G72)*(TowerDistanceMatrix!AR54-'Map and Results'!$G$64+'Map and Results'!$G72)*(TowerDistanceMatrix!AR54+'Map and Results'!$G$64+'Map and Results'!$G72))))</f>
        <v>0</v>
      </c>
      <c r="AS55" s="26">
        <f ca="1">IF(TowerDistanceMatrix!AS54&lt;=ABS('Map and Results'!$G$65-'Map and Results'!$G72),MIN('Map and Results'!$H$65,'Map and Results'!$H72),IF(TowerDistanceMatrix!AS54&gt;=('Map and Results'!$G72+'Map and Results'!$G$65),0,'Map and Results'!$G$65^2*ACOS((TowerDistanceMatrix!AS54^2+'Map and Results'!$G$65^2-'Map and Results'!$G72^2)/(2*TowerDistanceMatrix!AS54*'Map and Results'!$G$65))+'Map and Results'!$G72^2*ACOS((TowerDistanceMatrix!AS54^2-'Map and Results'!$G$65^2+'Map and Results'!$G72^2)/(2*TowerDistanceMatrix!AS54*'Map and Results'!$G72))-0.5*SQRT((-TowerDistanceMatrix!AS54+'Map and Results'!$G$65+'Map and Results'!$G72)*(TowerDistanceMatrix!AS54+'Map and Results'!$G$65-'Map and Results'!$G72)*(TowerDistanceMatrix!AS54-'Map and Results'!$G$65+'Map and Results'!$G72)*(TowerDistanceMatrix!AS54+'Map and Results'!$G$65+'Map and Results'!$G72))))</f>
        <v>0</v>
      </c>
      <c r="AT55" s="26">
        <f ca="1">IF(TowerDistanceMatrix!AT54&lt;=ABS('Map and Results'!$G$66-'Map and Results'!$G72),MIN('Map and Results'!$H$66,'Map and Results'!$H72),IF(TowerDistanceMatrix!AT54&gt;=('Map and Results'!$G72+'Map and Results'!$G$66),0,'Map and Results'!$G$66^2*ACOS((TowerDistanceMatrix!AT54^2+'Map and Results'!$G$66^2-'Map and Results'!$G72^2)/(2*TowerDistanceMatrix!AT54*'Map and Results'!$G$66))+'Map and Results'!$G72^2*ACOS((TowerDistanceMatrix!AT54^2-'Map and Results'!$G$66^2+'Map and Results'!$G72^2)/(2*TowerDistanceMatrix!AT54*'Map and Results'!$G72))-0.5*SQRT((-TowerDistanceMatrix!AT54+'Map and Results'!$G$66+'Map and Results'!$G72)*(TowerDistanceMatrix!AT54+'Map and Results'!$G$66-'Map and Results'!$G72)*(TowerDistanceMatrix!AT54-'Map and Results'!$G$66+'Map and Results'!$G72)*(TowerDistanceMatrix!AT54+'Map and Results'!$G$66+'Map and Results'!$G72))))</f>
        <v>0</v>
      </c>
      <c r="AU55" s="26">
        <f ca="1">IF(TowerDistanceMatrix!AU54&lt;=ABS('Map and Results'!$G$67-'Map and Results'!$G72),MIN('Map and Results'!$H$67,'Map and Results'!$H72),IF(TowerDistanceMatrix!AU54&gt;=('Map and Results'!$G72+'Map and Results'!$G$67),0,'Map and Results'!$G$67^2*ACOS((TowerDistanceMatrix!AU54^2+'Map and Results'!$G$67^2-'Map and Results'!$G72^2)/(2*TowerDistanceMatrix!AU54*'Map and Results'!$G$67))+'Map and Results'!$G72^2*ACOS((TowerDistanceMatrix!AU54^2-'Map and Results'!$G$67^2+'Map and Results'!$G72^2)/(2*TowerDistanceMatrix!AU54*'Map and Results'!$G72))-0.5*SQRT((-TowerDistanceMatrix!AU54+'Map and Results'!$G$67+'Map and Results'!$G72)*(TowerDistanceMatrix!AU54+'Map and Results'!$G$67-'Map and Results'!$G72)*(TowerDistanceMatrix!AU54-'Map and Results'!$G$67+'Map and Results'!$G72)*(TowerDistanceMatrix!AU54+'Map and Results'!$G$67+'Map and Results'!$G72))))</f>
        <v>0</v>
      </c>
      <c r="AV55" s="26">
        <f ca="1">IF(TowerDistanceMatrix!AV54&lt;=ABS('Map and Results'!$G$68-'Map and Results'!$G72),MIN('Map and Results'!$H$68,'Map and Results'!$H72),IF(TowerDistanceMatrix!AV54&gt;=('Map and Results'!$G72+'Map and Results'!$G$68),0,'Map and Results'!$G$68^2*ACOS((TowerDistanceMatrix!AV54^2+'Map and Results'!$G$68^2-'Map and Results'!$G72^2)/(2*TowerDistanceMatrix!AV54*'Map and Results'!$G$68))+'Map and Results'!$G72^2*ACOS((TowerDistanceMatrix!AV54^2-'Map and Results'!$G$68^2+'Map and Results'!$G72^2)/(2*TowerDistanceMatrix!AV54*'Map and Results'!$G72))-0.5*SQRT((-TowerDistanceMatrix!AV54+'Map and Results'!$G$68+'Map and Results'!$G72)*(TowerDistanceMatrix!AV54+'Map and Results'!$G$68-'Map and Results'!$G72)*(TowerDistanceMatrix!AV54-'Map and Results'!$G$68+'Map and Results'!$G72)*(TowerDistanceMatrix!AV54+'Map and Results'!$G$68+'Map and Results'!$G72))))</f>
        <v>0</v>
      </c>
      <c r="AW55" s="26">
        <f ca="1">IF(TowerDistanceMatrix!AW54&lt;=ABS('Map and Results'!$G$69-'Map and Results'!$G72),MIN('Map and Results'!$H$69,'Map and Results'!$H72),IF(TowerDistanceMatrix!AW54&gt;=('Map and Results'!$G72+'Map and Results'!$G$69),0,'Map and Results'!$G$69^2*ACOS((TowerDistanceMatrix!AW54^2+'Map and Results'!$G$69^2-'Map and Results'!$G72^2)/(2*TowerDistanceMatrix!AW54*'Map and Results'!$G$69))+'Map and Results'!$G72^2*ACOS((TowerDistanceMatrix!AW54^2-'Map and Results'!$G$69^2+'Map and Results'!$G72^2)/(2*TowerDistanceMatrix!AW54*'Map and Results'!$G72))-0.5*SQRT((-TowerDistanceMatrix!AW54+'Map and Results'!$G$69+'Map and Results'!$G72)*(TowerDistanceMatrix!AW54+'Map and Results'!$G$69-'Map and Results'!$G72)*(TowerDistanceMatrix!AW54-'Map and Results'!$G$69+'Map and Results'!$G72)*(TowerDistanceMatrix!AW54+'Map and Results'!$G$69+'Map and Results'!$G72))))</f>
        <v>0</v>
      </c>
      <c r="AX55" s="26">
        <f ca="1">IF(TowerDistanceMatrix!AX54&lt;=ABS('Map and Results'!$G$70-'Map and Results'!$G72),MIN('Map and Results'!$H$70,'Map and Results'!$H72),IF(TowerDistanceMatrix!AX54&gt;=('Map and Results'!$G72+'Map and Results'!$G$70),0,'Map and Results'!$G$70^2*ACOS((TowerDistanceMatrix!AX54^2+'Map and Results'!$G$70^2-'Map and Results'!$G72^2)/(2*TowerDistanceMatrix!AX54*'Map and Results'!$G$70))+'Map and Results'!$G72^2*ACOS((TowerDistanceMatrix!AX54^2-'Map and Results'!$G$70^2+'Map and Results'!$G72^2)/(2*TowerDistanceMatrix!AX54*'Map and Results'!$G72))-0.5*SQRT((-TowerDistanceMatrix!AX54+'Map and Results'!$G$70+'Map and Results'!$G72)*(TowerDistanceMatrix!AX54+'Map and Results'!$G$70-'Map and Results'!$G72)*(TowerDistanceMatrix!AX54-'Map and Results'!$G$70+'Map and Results'!$G72)*(TowerDistanceMatrix!AX54+'Map and Results'!$G$70+'Map and Results'!$G72))))</f>
        <v>0</v>
      </c>
      <c r="AY55" s="26">
        <f ca="1">IF(TowerDistanceMatrix!AY54&lt;=ABS('Map and Results'!$G$71-'Map and Results'!$G72),MIN('Map and Results'!$H$71,'Map and Results'!$H72),IF(TowerDistanceMatrix!AY54&gt;=('Map and Results'!$G72+'Map and Results'!$G$71),0,'Map and Results'!$G$71^2*ACOS((TowerDistanceMatrix!AY54^2+'Map and Results'!$G$71^2-'Map and Results'!$G72^2)/(2*TowerDistanceMatrix!AY54*'Map and Results'!$G$71))+'Map and Results'!$G72^2*ACOS((TowerDistanceMatrix!AY54^2-'Map and Results'!$G$71^2+'Map and Results'!$G72^2)/(2*TowerDistanceMatrix!AY54*'Map and Results'!$G72))-0.5*SQRT((-TowerDistanceMatrix!AY54+'Map and Results'!$G$71+'Map and Results'!$G72)*(TowerDistanceMatrix!AY54+'Map and Results'!$G$71-'Map and Results'!$G72)*(TowerDistanceMatrix!AY54-'Map and Results'!$G$71+'Map and Results'!$G72)*(TowerDistanceMatrix!AY54+'Map and Results'!$G$71+'Map and Results'!$G72))))</f>
        <v>0</v>
      </c>
      <c r="AZ55" s="26">
        <f ca="1">IF(TowerDistanceMatrix!AZ54&lt;=ABS('Map and Results'!$G$72-'Map and Results'!$G72),MIN('Map and Results'!$H$72,'Map and Results'!$H72),IF(TowerDistanceMatrix!AZ54&gt;=('Map and Results'!$G72+'Map and Results'!$G$72),0,'Map and Results'!$G$72^2*ACOS((TowerDistanceMatrix!AZ54^2+'Map and Results'!$G$72^2-'Map and Results'!$G72^2)/(2*TowerDistanceMatrix!AZ54*'Map and Results'!$G$72))+'Map and Results'!$G72^2*ACOS((TowerDistanceMatrix!AZ54^2-'Map and Results'!$G$72^2+'Map and Results'!$G72^2)/(2*TowerDistanceMatrix!AZ54*'Map and Results'!$G72))-0.5*SQRT((-TowerDistanceMatrix!AZ54+'Map and Results'!$G$72+'Map and Results'!$G72)*(TowerDistanceMatrix!AZ54+'Map and Results'!$G$72-'Map and Results'!$G72)*(TowerDistanceMatrix!AZ54-'Map and Results'!$G$72+'Map and Results'!$G72)*(TowerDistanceMatrix!AZ54+'Map and Results'!$G$72+'Map and Results'!$G72))))</f>
        <v>0</v>
      </c>
      <c r="BA55" s="26"/>
      <c r="BB55" s="26"/>
      <c r="BC55">
        <f ca="1">IF('Map and Results'!B72=0,0,SUM(C55:AZ55))-BE55</f>
        <v>0</v>
      </c>
      <c r="BD55">
        <v>50</v>
      </c>
      <c r="BE55">
        <f t="shared" ca="1" si="3"/>
        <v>0</v>
      </c>
      <c r="BG55">
        <f t="shared" ca="1" si="1"/>
        <v>0</v>
      </c>
      <c r="BH55">
        <f t="shared" ca="1" si="2"/>
        <v>0</v>
      </c>
      <c r="BJ55">
        <f ca="1">IF('Map and Results'!B72=0,0,IF((SUM(C55:AZ55)-BE55)&gt;BH55,$BJ$3,0))</f>
        <v>0</v>
      </c>
    </row>
    <row r="56" spans="2:62" ht="15">
      <c r="B56" s="41"/>
      <c r="C56" s="4"/>
      <c r="G56" s="26"/>
      <c r="H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</row>
    <row r="57" spans="2:62" ht="15">
      <c r="B57" s="41"/>
      <c r="C57" s="4"/>
      <c r="G57" s="26"/>
      <c r="H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</row>
  </sheetData>
  <mergeCells count="2">
    <mergeCell ref="A5:A20"/>
    <mergeCell ref="C4:H4"/>
  </mergeCells>
  <phoneticPr fontId="13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codeName="Sheet7" enableFormatConditionsCalculation="0"/>
  <dimension ref="A1:W55"/>
  <sheetViews>
    <sheetView zoomScale="85" zoomScaleNormal="85" workbookViewId="0">
      <selection activeCell="A5" sqref="A5:A25"/>
    </sheetView>
  </sheetViews>
  <sheetFormatPr baseColWidth="10" defaultColWidth="8.75" defaultRowHeight="12.75" outlineLevelCol="1"/>
  <cols>
    <col min="1" max="1" width="26.125" style="28" bestFit="1" customWidth="1"/>
    <col min="2" max="2" width="3.375" style="28" bestFit="1" customWidth="1"/>
    <col min="3" max="6" width="8.75" style="28"/>
    <col min="7" max="14" width="0" style="28" hidden="1" customWidth="1" outlineLevel="1"/>
    <col min="15" max="15" width="8.75" style="28" collapsed="1"/>
    <col min="16" max="16384" width="8.75" style="28"/>
  </cols>
  <sheetData>
    <row r="1" spans="1:21">
      <c r="A1" s="81" t="s">
        <v>54</v>
      </c>
      <c r="B1" s="82"/>
      <c r="C1" s="82">
        <f>SUM(C6:C55)</f>
        <v>812059.68867115676</v>
      </c>
      <c r="D1" s="82">
        <f>SUM(D6:D55)</f>
        <v>516159.80314388761</v>
      </c>
      <c r="E1" s="82">
        <f>SUM(E6:E55)</f>
        <v>1087298.1074097455</v>
      </c>
      <c r="F1" s="83">
        <f>SUM(F6:F55)</f>
        <v>406715.77285553102</v>
      </c>
      <c r="P1" s="81" t="s">
        <v>53</v>
      </c>
      <c r="Q1" s="82"/>
      <c r="R1" s="82">
        <f>MIN(SUM(R6:R55),$G14)</f>
        <v>1011899.8837235904</v>
      </c>
      <c r="S1" s="82">
        <f>MIN(SUM(S6:S55),$G15)</f>
        <v>585922.00904698006</v>
      </c>
      <c r="T1" s="82">
        <f>MIN(SUM(T6:T55),$G16)</f>
        <v>1122276.8071388791</v>
      </c>
      <c r="U1" s="83">
        <f>MIN(SUM(U6:U55),$G17)</f>
        <v>299543.12913721462</v>
      </c>
    </row>
    <row r="3" spans="1:21">
      <c r="A3" s="27" t="s">
        <v>48</v>
      </c>
      <c r="I3" s="27" t="s">
        <v>52</v>
      </c>
      <c r="P3" s="27" t="s">
        <v>33</v>
      </c>
    </row>
    <row r="4" spans="1:21">
      <c r="A4" s="29" t="s">
        <v>32</v>
      </c>
      <c r="B4" s="30"/>
      <c r="C4" s="31" t="s">
        <v>49</v>
      </c>
      <c r="D4" s="31"/>
      <c r="E4" s="31"/>
      <c r="F4" s="31"/>
      <c r="I4" s="29" t="s">
        <v>32</v>
      </c>
      <c r="J4" s="30"/>
      <c r="K4" s="31" t="s">
        <v>49</v>
      </c>
      <c r="L4" s="31"/>
      <c r="M4" s="31"/>
      <c r="N4" s="31"/>
      <c r="P4" s="32" t="s">
        <v>31</v>
      </c>
      <c r="Q4" s="33"/>
      <c r="R4" s="31">
        <v>1</v>
      </c>
      <c r="S4" s="31">
        <v>2</v>
      </c>
      <c r="T4" s="31">
        <v>3</v>
      </c>
      <c r="U4" s="31">
        <v>4</v>
      </c>
    </row>
    <row r="5" spans="1:21" ht="13.5" customHeight="1" thickBot="1">
      <c r="A5" s="98" t="s">
        <v>50</v>
      </c>
      <c r="B5" s="34"/>
      <c r="C5" s="31">
        <v>1</v>
      </c>
      <c r="D5" s="31">
        <v>2</v>
      </c>
      <c r="E5" s="31">
        <v>3</v>
      </c>
      <c r="F5" s="35" t="s">
        <v>18</v>
      </c>
      <c r="I5" s="98" t="s">
        <v>50</v>
      </c>
      <c r="J5" s="34"/>
      <c r="K5" s="31">
        <v>1</v>
      </c>
      <c r="L5" s="31">
        <v>2</v>
      </c>
      <c r="M5" s="31">
        <v>3</v>
      </c>
      <c r="N5" s="35" t="s">
        <v>18</v>
      </c>
      <c r="P5" s="36"/>
      <c r="Q5" s="37" t="s">
        <v>51</v>
      </c>
      <c r="R5" s="38">
        <f ca="1">VLOOKUP(LARGE('Map and Results'!$D$14:$D$17,R4),'Map and Results'!$D$14:$H$17,5,0)</f>
        <v>3</v>
      </c>
      <c r="S5" s="38">
        <f ca="1">VLOOKUP(LARGE('Map and Results'!$D$14:$D$17,S4),'Map and Results'!$D$14:$H$17,5,0)</f>
        <v>2</v>
      </c>
      <c r="T5" s="38">
        <f ca="1">VLOOKUP(LARGE('Map and Results'!$D$14:$D$17,T4),'Map and Results'!$D$14:$H$17,5,0)</f>
        <v>1</v>
      </c>
      <c r="U5" s="38" t="s">
        <v>19</v>
      </c>
    </row>
    <row r="6" spans="1:21" ht="12.75" customHeight="1">
      <c r="A6" s="98"/>
      <c r="B6" s="34">
        <v>1</v>
      </c>
      <c r="C6" s="28">
        <f ca="1">CityIntersections!I5*'Map and Results'!$D$14</f>
        <v>0</v>
      </c>
      <c r="D6" s="28">
        <f ca="1">CityIntersections!J5*'Map and Results'!$D$15</f>
        <v>0</v>
      </c>
      <c r="E6" s="28">
        <f ca="1">CityIntersections!K5*'Map and Results'!$D$16</f>
        <v>85798.602506406227</v>
      </c>
      <c r="F6" s="28">
        <f ca="1">MAX('Map and Results'!H23-SUM(CityIntersections!I5:K5),0)*'Map and Results'!$D$17</f>
        <v>3986.5103637185507</v>
      </c>
      <c r="I6" s="98"/>
      <c r="J6" s="34">
        <v>1</v>
      </c>
      <c r="K6" s="28">
        <f ca="1">CityIntersections!I5*'Map and Results'!F23</f>
        <v>0</v>
      </c>
      <c r="L6" s="28">
        <f ca="1">CityIntersections!J5*'Map and Results'!F23</f>
        <v>0</v>
      </c>
      <c r="M6" s="28">
        <f ca="1">CityIntersections!K5*'Map and Results'!F23</f>
        <v>60059.021754484354</v>
      </c>
      <c r="N6" s="28">
        <f ca="1">MAX('Map and Results'!H23-SUM(CityIntersections!I5:K5),0)*'Map and Results'!F23</f>
        <v>27905.572546029856</v>
      </c>
      <c r="P6" s="100" t="s">
        <v>50</v>
      </c>
      <c r="Q6" s="34">
        <v>1</v>
      </c>
      <c r="R6" s="28">
        <f ca="1">IF(HLOOKUP(R$5,DemandCovered!$C$5:$F$55,$Q6+1,0)&gt;'Map and Results'!$I23,'Map and Results'!$I23,HLOOKUP(R$5,DemandCovered!$C$5:$F$55,$Q6+1,0))</f>
        <v>85798.602506406227</v>
      </c>
      <c r="S6" s="28">
        <f ca="1">IF(R6&gt;='Map and Results'!$I23,0,IF((HLOOKUP(S$5,DemandCovered!$C$5:$F$55,$Q6+1,0)+HLOOKUP(S$5,DemandCovered!$C$5:$F$55,$Q6+1,0))&gt;'Map and Results'!$I23,'Map and Results'!$I23,HLOOKUP(S$5,DemandCovered!$C$5:$F$55,$Q6+1,0)))</f>
        <v>0</v>
      </c>
      <c r="T6" s="28">
        <f ca="1">IF(SUM(R6:S6)&gt;'Map and Results'!$I23,0,IF((HLOOKUP(R$5,DemandCovered!$C$5:$F$55,$Q6+1,0)+HLOOKUP(S$5,DemandCovered!$C$5:$F$55,$Q6+1,0)+HLOOKUP(T$5,DemandCovered!$C$5:$F$55,$Q6+1,0))&gt;'Map and Results'!$I23,'Map and Results'!$I23,HLOOKUP(T$5,DemandCovered!$C$5:$F$55,$Q6+1,0)))</f>
        <v>0</v>
      </c>
      <c r="U6" s="28">
        <f ca="1">IF(SUM(R6:T6)&gt;'Map and Results'!$I23,0,IF(HLOOKUP(U$5,DemandCovered!$C$5:$F$55,$Q6+1,0)&gt;'Map and Results'!$I23,'Map and Results'!I23,HLOOKUP(U$5,DemandCovered!$C$5:$F$55,$Q6+1,0)))</f>
        <v>3986.5103637185507</v>
      </c>
    </row>
    <row r="7" spans="1:21">
      <c r="A7" s="98"/>
      <c r="B7" s="34">
        <v>2</v>
      </c>
      <c r="C7" s="28">
        <f ca="1">CityIntersections!I6*'Map and Results'!$D$14</f>
        <v>142652.3245656217</v>
      </c>
      <c r="D7" s="28">
        <f ca="1">CityIntersections!J6*'Map and Results'!$D$15</f>
        <v>0</v>
      </c>
      <c r="E7" s="28">
        <f ca="1">CityIntersections!K6*'Map and Results'!$D$16</f>
        <v>0</v>
      </c>
      <c r="F7" s="28">
        <f ca="1">MAX('Map and Results'!H24-SUM(CityIntersections!I6:K6),0)*'Map and Results'!$D$17</f>
        <v>4498.9464547045191</v>
      </c>
      <c r="I7" s="98"/>
      <c r="J7" s="34">
        <v>2</v>
      </c>
      <c r="K7" s="28">
        <f ca="1">CityIntersections!I6*'Map and Results'!F24</f>
        <v>213978.48684843257</v>
      </c>
      <c r="L7" s="28">
        <f ca="1">CityIntersections!J6*'Map and Results'!F24</f>
        <v>0</v>
      </c>
      <c r="M7" s="28">
        <f ca="1">CityIntersections!K6*'Map and Results'!F24</f>
        <v>0</v>
      </c>
      <c r="N7" s="28">
        <f ca="1">MAX('Map and Results'!H24-SUM(CityIntersections!I6:K6),0)*'Map and Results'!F24</f>
        <v>40490.518092340673</v>
      </c>
      <c r="P7" s="101"/>
      <c r="Q7" s="34">
        <v>2</v>
      </c>
      <c r="R7" s="28">
        <f ca="1">IF(HLOOKUP(R$5,DemandCovered!$C$5:$F$55,$Q7+1,0)&gt;'Map and Results'!$I24,'Map and Results'!$I24,HLOOKUP(R$5,DemandCovered!$C$5:$F$55,$Q7+1,0))</f>
        <v>0</v>
      </c>
      <c r="S7" s="28">
        <f ca="1">IF(R7&gt;='Map and Results'!$I24,0,IF((HLOOKUP(S$5,DemandCovered!$C$5:$F$55,$Q7+1,0)+HLOOKUP(S$5,DemandCovered!$C$5:$F$55,$Q7+1,0))&gt;'Map and Results'!$I24,'Map and Results'!$I24,HLOOKUP(S$5,DemandCovered!$C$5:$F$55,$Q7+1,0)))</f>
        <v>0</v>
      </c>
      <c r="T7" s="28">
        <f ca="1">IF(SUM(R7:S7)&gt;'Map and Results'!$I24,0,IF((HLOOKUP(R$5,DemandCovered!$C$5:$F$55,$Q7+1,0)+HLOOKUP(S$5,DemandCovered!$C$5:$F$55,$Q7+1,0)+HLOOKUP(T$5,DemandCovered!$C$5:$F$55,$Q7+1,0))&gt;'Map and Results'!$I24,'Map and Results'!$I24,HLOOKUP(T$5,DemandCovered!$C$5:$F$55,$Q7+1,0)))</f>
        <v>142652.3245656217</v>
      </c>
      <c r="U7" s="28">
        <f ca="1">IF(SUM(R7:T7)&gt;'Map and Results'!$I24,0,IF(HLOOKUP(U$5,DemandCovered!$C$5:$F$55,$Q7+1,0)&gt;'Map and Results'!$I24,'Map and Results'!I24,HLOOKUP(U$5,DemandCovered!$C$5:$F$55,$Q7+1,0)))</f>
        <v>4498.9464547045191</v>
      </c>
    </row>
    <row r="8" spans="1:21">
      <c r="A8" s="98"/>
      <c r="B8" s="34">
        <v>3</v>
      </c>
      <c r="C8" s="28">
        <f ca="1">CityIntersections!I7*'Map and Results'!$D$14</f>
        <v>30235.722288940105</v>
      </c>
      <c r="D8" s="28">
        <f ca="1">CityIntersections!J7*'Map and Results'!$D$15</f>
        <v>0</v>
      </c>
      <c r="E8" s="28">
        <f ca="1">CityIntersections!K7*'Map and Results'!$D$16</f>
        <v>0</v>
      </c>
      <c r="F8" s="28">
        <f ca="1">MAX('Map and Results'!H25-SUM(CityIntersections!I7:K7),0)*'Map and Results'!$D$17</f>
        <v>23235.046834151453</v>
      </c>
      <c r="I8" s="98"/>
      <c r="J8" s="34">
        <v>3</v>
      </c>
      <c r="K8" s="28">
        <f ca="1">CityIntersections!I7*'Map and Results'!F25</f>
        <v>45353.58343341016</v>
      </c>
      <c r="L8" s="28">
        <f ca="1">CityIntersections!J7*'Map and Results'!F25</f>
        <v>0</v>
      </c>
      <c r="M8" s="28">
        <f ca="1">CityIntersections!K7*'Map and Results'!F25</f>
        <v>0</v>
      </c>
      <c r="N8" s="28">
        <f ca="1">MAX('Map and Results'!H25-SUM(CityIntersections!I7:K7),0)*'Map and Results'!F25</f>
        <v>209115.42150736309</v>
      </c>
      <c r="P8" s="101"/>
      <c r="Q8" s="34">
        <v>3</v>
      </c>
      <c r="R8" s="28">
        <f ca="1">IF(HLOOKUP(R$5,DemandCovered!$C$5:$F$55,$Q8+1,0)&gt;'Map and Results'!$I25,'Map and Results'!$I25,HLOOKUP(R$5,DemandCovered!$C$5:$F$55,$Q8+1,0))</f>
        <v>0</v>
      </c>
      <c r="S8" s="28">
        <f ca="1">IF(R8&gt;='Map and Results'!$I25,0,IF((HLOOKUP(S$5,DemandCovered!$C$5:$F$55,$Q8+1,0)+HLOOKUP(S$5,DemandCovered!$C$5:$F$55,$Q8+1,0))&gt;'Map and Results'!$I25,'Map and Results'!$I25,HLOOKUP(S$5,DemandCovered!$C$5:$F$55,$Q8+1,0)))</f>
        <v>0</v>
      </c>
      <c r="T8" s="28">
        <f ca="1">IF(SUM(R8:S8)&gt;'Map and Results'!$I25,0,IF((HLOOKUP(R$5,DemandCovered!$C$5:$F$55,$Q8+1,0)+HLOOKUP(S$5,DemandCovered!$C$5:$F$55,$Q8+1,0)+HLOOKUP(T$5,DemandCovered!$C$5:$F$55,$Q8+1,0))&gt;'Map and Results'!$I25,'Map and Results'!$I25,HLOOKUP(T$5,DemandCovered!$C$5:$F$55,$Q8+1,0)))</f>
        <v>30235.722288940105</v>
      </c>
      <c r="U8" s="28">
        <f ca="1">IF(SUM(R8:T8)&gt;'Map and Results'!$I25,0,IF(HLOOKUP(U$5,DemandCovered!$C$5:$F$55,$Q8+1,0)&gt;'Map and Results'!$I25,'Map and Results'!I25,HLOOKUP(U$5,DemandCovered!$C$5:$F$55,$Q8+1,0)))</f>
        <v>23235.046834151453</v>
      </c>
    </row>
    <row r="9" spans="1:21">
      <c r="A9" s="99"/>
      <c r="B9" s="34">
        <v>4</v>
      </c>
      <c r="C9" s="28">
        <f ca="1">CityIntersections!I8*'Map and Results'!$D$14</f>
        <v>0</v>
      </c>
      <c r="D9" s="28">
        <f ca="1">CityIntersections!J8*'Map and Results'!$D$15</f>
        <v>87964.594300514218</v>
      </c>
      <c r="E9" s="28">
        <f ca="1">CityIntersections!K8*'Map and Results'!$D$16</f>
        <v>0</v>
      </c>
      <c r="F9" s="28">
        <f ca="1">MAX('Map and Results'!H26-SUM(CityIntersections!I8:K8),0)*'Map and Results'!$D$17</f>
        <v>0</v>
      </c>
      <c r="I9" s="99"/>
      <c r="J9" s="34">
        <v>4</v>
      </c>
      <c r="K9" s="28">
        <f ca="1">CityIntersections!I8*'Map and Results'!F26</f>
        <v>0</v>
      </c>
      <c r="L9" s="28">
        <f ca="1">CityIntersections!J8*'Map and Results'!F26</f>
        <v>87964.594300514218</v>
      </c>
      <c r="M9" s="28">
        <f ca="1">CityIntersections!K8*'Map and Results'!F26</f>
        <v>0</v>
      </c>
      <c r="N9" s="28">
        <f ca="1">MAX('Map and Results'!H26-SUM(CityIntersections!I8:K8),0)*'Map and Results'!F26</f>
        <v>0</v>
      </c>
      <c r="Q9" s="34">
        <v>4</v>
      </c>
      <c r="R9" s="28">
        <f ca="1">IF(HLOOKUP(R$5,DemandCovered!$C$5:$F$55,$Q9+1,0)&gt;'Map and Results'!$I26,'Map and Results'!$I26,HLOOKUP(R$5,DemandCovered!$C$5:$F$55,$Q9+1,0))</f>
        <v>0</v>
      </c>
      <c r="S9" s="28">
        <f ca="1">IF(R9&gt;='Map and Results'!$I26,0,IF((HLOOKUP(S$5,DemandCovered!$C$5:$F$55,$Q9+1,0)+HLOOKUP(S$5,DemandCovered!$C$5:$F$55,$Q9+1,0))&gt;'Map and Results'!$I26,'Map and Results'!$I26,HLOOKUP(S$5,DemandCovered!$C$5:$F$55,$Q9+1,0)))</f>
        <v>87964.594300514218</v>
      </c>
      <c r="T9" s="28">
        <f ca="1">IF(SUM(R9:S9)&gt;'Map and Results'!$I26,0,IF((HLOOKUP(R$5,DemandCovered!$C$5:$F$55,$Q9+1,0)+HLOOKUP(S$5,DemandCovered!$C$5:$F$55,$Q9+1,0)+HLOOKUP(T$5,DemandCovered!$C$5:$F$55,$Q9+1,0))&gt;'Map and Results'!$I26,'Map and Results'!$I26,HLOOKUP(T$5,DemandCovered!$C$5:$F$55,$Q9+1,0)))</f>
        <v>0</v>
      </c>
      <c r="U9" s="28">
        <f ca="1">IF(SUM(R9:T9)&gt;'Map and Results'!$I26,0,IF(HLOOKUP(U$5,DemandCovered!$C$5:$F$55,$Q9+1,0)&gt;'Map and Results'!$I26,'Map and Results'!I26,HLOOKUP(U$5,DemandCovered!$C$5:$F$55,$Q9+1,0)))</f>
        <v>0</v>
      </c>
    </row>
    <row r="10" spans="1:21">
      <c r="A10" s="99"/>
      <c r="B10" s="34">
        <v>5</v>
      </c>
      <c r="C10" s="28">
        <f ca="1">CityIntersections!I9*'Map and Results'!$D$14</f>
        <v>0</v>
      </c>
      <c r="D10" s="28">
        <f ca="1">CityIntersections!J9*'Map and Results'!$D$15</f>
        <v>118062.92273670128</v>
      </c>
      <c r="E10" s="28">
        <f ca="1">CityIntersections!K9*'Map and Results'!$D$16</f>
        <v>0</v>
      </c>
      <c r="F10" s="28">
        <f ca="1">MAX('Map and Results'!H27-SUM(CityIntersections!I9:K9),0)*'Map and Results'!$D$17</f>
        <v>61673.684520216077</v>
      </c>
      <c r="I10" s="99"/>
      <c r="J10" s="34">
        <v>5</v>
      </c>
      <c r="K10" s="28">
        <f ca="1">CityIntersections!I9*'Map and Results'!F27</f>
        <v>0</v>
      </c>
      <c r="L10" s="28">
        <f ca="1">CityIntersections!J9*'Map and Results'!F27</f>
        <v>25299.197729293133</v>
      </c>
      <c r="M10" s="28">
        <f ca="1">CityIntersections!K9*'Map and Results'!F27</f>
        <v>0</v>
      </c>
      <c r="N10" s="28">
        <f ca="1">MAX('Map and Results'!H27-SUM(CityIntersections!I9:K9),0)*'Map and Results'!F27</f>
        <v>92510.526780324115</v>
      </c>
      <c r="Q10" s="34">
        <v>5</v>
      </c>
      <c r="R10" s="28">
        <f ca="1">IF(HLOOKUP(R$5,DemandCovered!$C$5:$F$55,$Q10+1,0)&gt;'Map and Results'!$I27,'Map and Results'!$I27,HLOOKUP(R$5,DemandCovered!$C$5:$F$55,$Q10+1,0))</f>
        <v>0</v>
      </c>
      <c r="S10" s="28">
        <f ca="1">IF(R10&gt;='Map and Results'!$I27,0,IF((HLOOKUP(S$5,DemandCovered!$C$5:$F$55,$Q10+1,0)+HLOOKUP(S$5,DemandCovered!$C$5:$F$55,$Q10+1,0))&gt;'Map and Results'!$I27,'Map and Results'!$I27,HLOOKUP(S$5,DemandCovered!$C$5:$F$55,$Q10+1,0)))</f>
        <v>117809.72450961724</v>
      </c>
      <c r="T10" s="28">
        <f ca="1">IF(SUM(R10:S10)&gt;'Map and Results'!$I27,0,IF((HLOOKUP(R$5,DemandCovered!$C$5:$F$55,$Q10+1,0)+HLOOKUP(S$5,DemandCovered!$C$5:$F$55,$Q10+1,0)+HLOOKUP(T$5,DemandCovered!$C$5:$F$55,$Q10+1,0))&gt;'Map and Results'!$I27,'Map and Results'!$I27,HLOOKUP(T$5,DemandCovered!$C$5:$F$55,$Q10+1,0)))</f>
        <v>117809.72450961724</v>
      </c>
      <c r="U10" s="28">
        <f ca="1">IF(SUM(R10:T10)&gt;'Map and Results'!$I27,0,IF(HLOOKUP(U$5,DemandCovered!$C$5:$F$55,$Q10+1,0)&gt;'Map and Results'!$I27,'Map and Results'!I27,HLOOKUP(U$5,DemandCovered!$C$5:$F$55,$Q10+1,0)))</f>
        <v>0</v>
      </c>
    </row>
    <row r="11" spans="1:21">
      <c r="A11" s="99"/>
      <c r="B11" s="34">
        <v>6</v>
      </c>
      <c r="C11" s="28">
        <f ca="1">CityIntersections!I10*'Map and Results'!$D$14</f>
        <v>0</v>
      </c>
      <c r="D11" s="28">
        <f ca="1">CityIntersections!J10*'Map and Results'!$D$15</f>
        <v>0</v>
      </c>
      <c r="E11" s="28">
        <f ca="1">CityIntersections!K10*'Map and Results'!$D$16</f>
        <v>72777.00491139121</v>
      </c>
      <c r="F11" s="28">
        <f ca="1">MAX('Map and Results'!H28-SUM(CityIntersections!I10:K10),0)*'Map and Results'!$D$17</f>
        <v>71262.11584860571</v>
      </c>
      <c r="I11" s="99"/>
      <c r="J11" s="34">
        <v>6</v>
      </c>
      <c r="K11" s="28">
        <f ca="1">CityIntersections!I10*'Map and Results'!F28</f>
        <v>0</v>
      </c>
      <c r="L11" s="28">
        <f ca="1">CityIntersections!J10*'Map and Results'!F28</f>
        <v>0</v>
      </c>
      <c r="M11" s="28">
        <f ca="1">CityIntersections!K10*'Map and Results'!F28</f>
        <v>10916.550736708683</v>
      </c>
      <c r="N11" s="28">
        <f ca="1">MAX('Map and Results'!H28-SUM(CityIntersections!I10:K10),0)*'Map and Results'!F28</f>
        <v>106893.17377290856</v>
      </c>
      <c r="Q11" s="34">
        <v>6</v>
      </c>
      <c r="R11" s="28">
        <f ca="1">IF(HLOOKUP(R$5,DemandCovered!$C$5:$F$55,$Q11+1,0)&gt;'Map and Results'!$I28,'Map and Results'!$I28,HLOOKUP(R$5,DemandCovered!$C$5:$F$55,$Q11+1,0))</f>
        <v>72777.00491139121</v>
      </c>
      <c r="S11" s="28">
        <f ca="1">IF(R11&gt;='Map and Results'!$I28,0,IF((HLOOKUP(S$5,DemandCovered!$C$5:$F$55,$Q11+1,0)+HLOOKUP(S$5,DemandCovered!$C$5:$F$55,$Q11+1,0))&gt;'Map and Results'!$I28,'Map and Results'!$I28,HLOOKUP(S$5,DemandCovered!$C$5:$F$55,$Q11+1,0)))</f>
        <v>0</v>
      </c>
      <c r="T11" s="28">
        <f ca="1">IF(SUM(R11:S11)&gt;'Map and Results'!$I28,0,IF((HLOOKUP(R$5,DemandCovered!$C$5:$F$55,$Q11+1,0)+HLOOKUP(S$5,DemandCovered!$C$5:$F$55,$Q11+1,0)+HLOOKUP(T$5,DemandCovered!$C$5:$F$55,$Q11+1,0))&gt;'Map and Results'!$I28,'Map and Results'!$I28,HLOOKUP(T$5,DemandCovered!$C$5:$F$55,$Q11+1,0)))</f>
        <v>0</v>
      </c>
      <c r="U11" s="28">
        <f ca="1">IF(SUM(R11:T11)&gt;'Map and Results'!$I28,0,IF(HLOOKUP(U$5,DemandCovered!$C$5:$F$55,$Q11+1,0)&gt;'Map and Results'!$I28,'Map and Results'!I28,HLOOKUP(U$5,DemandCovered!$C$5:$F$55,$Q11+1,0)))</f>
        <v>71262.11584860571</v>
      </c>
    </row>
    <row r="12" spans="1:21">
      <c r="A12" s="99"/>
      <c r="B12" s="34">
        <v>7</v>
      </c>
      <c r="C12" s="28">
        <f ca="1">CityIntersections!I11*'Map and Results'!$D$14</f>
        <v>0</v>
      </c>
      <c r="D12" s="28">
        <f ca="1">CityIntersections!J11*'Map and Results'!$D$15</f>
        <v>0</v>
      </c>
      <c r="E12" s="28">
        <f ca="1">CityIntersections!K11*'Map and Results'!$D$16</f>
        <v>202493.34451186331</v>
      </c>
      <c r="F12" s="28">
        <f ca="1">MAX('Map and Results'!H29-SUM(CityIntersections!I11:K11),0)*'Map and Results'!$D$17</f>
        <v>8024.999431121807</v>
      </c>
      <c r="I12" s="99"/>
      <c r="J12" s="34">
        <v>7</v>
      </c>
      <c r="K12" s="28">
        <f ca="1">CityIntersections!I11*'Map and Results'!F29</f>
        <v>0</v>
      </c>
      <c r="L12" s="28">
        <f ca="1">CityIntersections!J11*'Map and Results'!F29</f>
        <v>0</v>
      </c>
      <c r="M12" s="28">
        <f ca="1">CityIntersections!K11*'Map and Results'!F29</f>
        <v>182244.01006067698</v>
      </c>
      <c r="N12" s="28">
        <f ca="1">MAX('Map and Results'!H29-SUM(CityIntersections!I11:K11),0)*'Map and Results'!F29</f>
        <v>72224.994880096274</v>
      </c>
      <c r="Q12" s="34">
        <v>7</v>
      </c>
      <c r="R12" s="28">
        <f ca="1">IF(HLOOKUP(R$5,DemandCovered!$C$5:$F$55,$Q12+1,0)&gt;'Map and Results'!$I29,'Map and Results'!$I29,HLOOKUP(R$5,DemandCovered!$C$5:$F$55,$Q12+1,0))</f>
        <v>202493.34451186331</v>
      </c>
      <c r="S12" s="28">
        <f ca="1">IF(R12&gt;='Map and Results'!$I29,0,IF((HLOOKUP(S$5,DemandCovered!$C$5:$F$55,$Q12+1,0)+HLOOKUP(S$5,DemandCovered!$C$5:$F$55,$Q12+1,0))&gt;'Map and Results'!$I29,'Map and Results'!$I29,HLOOKUP(S$5,DemandCovered!$C$5:$F$55,$Q12+1,0)))</f>
        <v>0</v>
      </c>
      <c r="T12" s="28">
        <f ca="1">IF(SUM(R12:S12)&gt;'Map and Results'!$I29,0,IF((HLOOKUP(R$5,DemandCovered!$C$5:$F$55,$Q12+1,0)+HLOOKUP(S$5,DemandCovered!$C$5:$F$55,$Q12+1,0)+HLOOKUP(T$5,DemandCovered!$C$5:$F$55,$Q12+1,0))&gt;'Map and Results'!$I29,'Map and Results'!$I29,HLOOKUP(T$5,DemandCovered!$C$5:$F$55,$Q12+1,0)))</f>
        <v>0</v>
      </c>
      <c r="U12" s="28">
        <f ca="1">IF(SUM(R12:T12)&gt;'Map and Results'!$I29,0,IF(HLOOKUP(U$5,DemandCovered!$C$5:$F$55,$Q12+1,0)&gt;'Map and Results'!$I29,'Map and Results'!I29,HLOOKUP(U$5,DemandCovered!$C$5:$F$55,$Q12+1,0)))</f>
        <v>8024.999431121807</v>
      </c>
    </row>
    <row r="13" spans="1:21">
      <c r="A13" s="99"/>
      <c r="B13" s="34">
        <v>8</v>
      </c>
      <c r="C13" s="28">
        <f ca="1">CityIntersections!I12*'Map and Results'!$D$14</f>
        <v>38326.890743277218</v>
      </c>
      <c r="D13" s="28">
        <f ca="1">CityIntersections!J12*'Map and Results'!$D$15</f>
        <v>0</v>
      </c>
      <c r="E13" s="28">
        <f ca="1">CityIntersections!K12*'Map and Results'!$D$16</f>
        <v>0</v>
      </c>
      <c r="F13" s="28">
        <f ca="1">MAX('Map and Results'!H30-SUM(CityIntersections!I12:K12),0)*'Map and Results'!$D$17</f>
        <v>6178.5554904796372</v>
      </c>
      <c r="I13" s="99"/>
      <c r="J13" s="34">
        <v>8</v>
      </c>
      <c r="K13" s="28">
        <f ca="1">CityIntersections!I12*'Map and Results'!F30</f>
        <v>44714.70586715675</v>
      </c>
      <c r="L13" s="28">
        <f ca="1">CityIntersections!J12*'Map and Results'!F30</f>
        <v>0</v>
      </c>
      <c r="M13" s="28">
        <f ca="1">CityIntersections!K12*'Map and Results'!F30</f>
        <v>0</v>
      </c>
      <c r="N13" s="28">
        <f ca="1">MAX('Map and Results'!H30-SUM(CityIntersections!I12:K12),0)*'Map and Results'!F30</f>
        <v>43249.888433357461</v>
      </c>
      <c r="Q13" s="34">
        <v>8</v>
      </c>
      <c r="R13" s="28">
        <f ca="1">IF(HLOOKUP(R$5,DemandCovered!$C$5:$F$55,$Q13+1,0)&gt;'Map and Results'!$I30,'Map and Results'!$I30,HLOOKUP(R$5,DemandCovered!$C$5:$F$55,$Q13+1,0))</f>
        <v>0</v>
      </c>
      <c r="S13" s="28">
        <f ca="1">IF(R13&gt;='Map and Results'!$I30,0,IF((HLOOKUP(S$5,DemandCovered!$C$5:$F$55,$Q13+1,0)+HLOOKUP(S$5,DemandCovered!$C$5:$F$55,$Q13+1,0))&gt;'Map and Results'!$I30,'Map and Results'!$I30,HLOOKUP(S$5,DemandCovered!$C$5:$F$55,$Q13+1,0)))</f>
        <v>0</v>
      </c>
      <c r="T13" s="28">
        <f ca="1">IF(SUM(R13:S13)&gt;'Map and Results'!$I30,0,IF((HLOOKUP(R$5,DemandCovered!$C$5:$F$55,$Q13+1,0)+HLOOKUP(S$5,DemandCovered!$C$5:$F$55,$Q13+1,0)+HLOOKUP(T$5,DemandCovered!$C$5:$F$55,$Q13+1,0))&gt;'Map and Results'!$I30,'Map and Results'!$I30,HLOOKUP(T$5,DemandCovered!$C$5:$F$55,$Q13+1,0)))</f>
        <v>38326.890743277218</v>
      </c>
      <c r="U13" s="28">
        <f ca="1">IF(SUM(R13:T13)&gt;'Map and Results'!$I30,0,IF(HLOOKUP(U$5,DemandCovered!$C$5:$F$55,$Q13+1,0)&gt;'Map and Results'!$I30,'Map and Results'!I30,HLOOKUP(U$5,DemandCovered!$C$5:$F$55,$Q13+1,0)))</f>
        <v>6178.5554904796372</v>
      </c>
    </row>
    <row r="14" spans="1:21">
      <c r="A14" s="99"/>
      <c r="B14" s="34">
        <v>9</v>
      </c>
      <c r="C14" s="28">
        <f ca="1">CityIntersections!I13*'Map and Results'!$D$14</f>
        <v>0</v>
      </c>
      <c r="D14" s="28">
        <f ca="1">CityIntersections!J13*'Map and Results'!$D$15</f>
        <v>0</v>
      </c>
      <c r="E14" s="28">
        <f ca="1">CityIntersections!K13*'Map and Results'!$D$16</f>
        <v>70750.849452717288</v>
      </c>
      <c r="F14" s="28">
        <f ca="1">MAX('Map and Results'!H31-SUM(CityIntersections!I13:K13),0)*'Map and Results'!$D$17</f>
        <v>21199.248937036409</v>
      </c>
      <c r="I14" s="99"/>
      <c r="J14" s="34">
        <v>9</v>
      </c>
      <c r="K14" s="28">
        <f ca="1">CityIntersections!I13*'Map and Results'!F31</f>
        <v>0</v>
      </c>
      <c r="L14" s="28">
        <f ca="1">CityIntersections!J13*'Map and Results'!F31</f>
        <v>0</v>
      </c>
      <c r="M14" s="28">
        <f ca="1">CityIntersections!K13*'Map and Results'!F31</f>
        <v>63675.764507445558</v>
      </c>
      <c r="N14" s="28">
        <f ca="1">MAX('Map and Results'!H31-SUM(CityIntersections!I13:K13),0)*'Map and Results'!F31</f>
        <v>190793.24043332768</v>
      </c>
      <c r="Q14" s="34">
        <v>9</v>
      </c>
      <c r="R14" s="28">
        <f ca="1">IF(HLOOKUP(R$5,DemandCovered!$C$5:$F$55,$Q14+1,0)&gt;'Map and Results'!$I31,'Map and Results'!$I31,HLOOKUP(R$5,DemandCovered!$C$5:$F$55,$Q14+1,0))</f>
        <v>70750.849452717288</v>
      </c>
      <c r="S14" s="28">
        <f ca="1">IF(R14&gt;='Map and Results'!$I31,0,IF((HLOOKUP(S$5,DemandCovered!$C$5:$F$55,$Q14+1,0)+HLOOKUP(S$5,DemandCovered!$C$5:$F$55,$Q14+1,0))&gt;'Map and Results'!$I31,'Map and Results'!$I31,HLOOKUP(S$5,DemandCovered!$C$5:$F$55,$Q14+1,0)))</f>
        <v>0</v>
      </c>
      <c r="T14" s="28">
        <f ca="1">IF(SUM(R14:S14)&gt;'Map and Results'!$I31,0,IF((HLOOKUP(R$5,DemandCovered!$C$5:$F$55,$Q14+1,0)+HLOOKUP(S$5,DemandCovered!$C$5:$F$55,$Q14+1,0)+HLOOKUP(T$5,DemandCovered!$C$5:$F$55,$Q14+1,0))&gt;'Map and Results'!$I31,'Map and Results'!$I31,HLOOKUP(T$5,DemandCovered!$C$5:$F$55,$Q14+1,0)))</f>
        <v>0</v>
      </c>
      <c r="U14" s="28">
        <f ca="1">IF(SUM(R14:T14)&gt;'Map and Results'!$I31,0,IF(HLOOKUP(U$5,DemandCovered!$C$5:$F$55,$Q14+1,0)&gt;'Map and Results'!$I31,'Map and Results'!I31,HLOOKUP(U$5,DemandCovered!$C$5:$F$55,$Q14+1,0)))</f>
        <v>21199.248937036409</v>
      </c>
    </row>
    <row r="15" spans="1:21">
      <c r="A15" s="99"/>
      <c r="B15" s="34">
        <v>10</v>
      </c>
      <c r="C15" s="28">
        <f ca="1">CityIntersections!I14*'Map and Results'!$D$14</f>
        <v>155456.21033911771</v>
      </c>
      <c r="D15" s="28">
        <f ca="1">CityIntersections!J14*'Map and Results'!$D$15</f>
        <v>0</v>
      </c>
      <c r="E15" s="28">
        <f ca="1">CityIntersections!K14*'Map and Results'!$D$16</f>
        <v>216963.71971891521</v>
      </c>
      <c r="F15" s="28">
        <f ca="1">MAX('Map and Results'!H32-SUM(CityIntersections!I14:K14),0)*'Map and Results'!$D$17</f>
        <v>0</v>
      </c>
      <c r="I15" s="99"/>
      <c r="J15" s="34">
        <v>10</v>
      </c>
      <c r="K15" s="28">
        <f ca="1">CityIntersections!I14*'Map and Results'!F32</f>
        <v>233184.31550867658</v>
      </c>
      <c r="L15" s="28">
        <f ca="1">CityIntersections!J14*'Map and Results'!F32</f>
        <v>0</v>
      </c>
      <c r="M15" s="28">
        <f ca="1">CityIntersections!K14*'Map and Results'!F32</f>
        <v>195267.34774702368</v>
      </c>
      <c r="N15" s="28">
        <f ca="1">MAX('Map and Results'!H32-SUM(CityIntersections!I14:K14),0)*'Map and Results'!F32</f>
        <v>0</v>
      </c>
      <c r="Q15" s="34">
        <v>10</v>
      </c>
      <c r="R15" s="28">
        <f ca="1">IF(HLOOKUP(R$5,DemandCovered!$C$5:$F$55,$Q15+1,0)&gt;'Map and Results'!$I32,'Map and Results'!$I32,HLOOKUP(R$5,DemandCovered!$C$5:$F$55,$Q15+1,0))</f>
        <v>216963.71971891521</v>
      </c>
      <c r="S15" s="28">
        <f ca="1">IF(R15&gt;='Map and Results'!$I32,0,IF((HLOOKUP(S$5,DemandCovered!$C$5:$F$55,$Q15+1,0)+HLOOKUP(S$5,DemandCovered!$C$5:$F$55,$Q15+1,0))&gt;'Map and Results'!$I32,'Map and Results'!$I32,HLOOKUP(S$5,DemandCovered!$C$5:$F$55,$Q15+1,0)))</f>
        <v>0</v>
      </c>
      <c r="T15" s="28">
        <f ca="1">IF(SUM(R15:S15)&gt;'Map and Results'!$I32,0,IF((HLOOKUP(R$5,DemandCovered!$C$5:$F$55,$Q15+1,0)+HLOOKUP(S$5,DemandCovered!$C$5:$F$55,$Q15+1,0)+HLOOKUP(T$5,DemandCovered!$C$5:$F$55,$Q15+1,0))&gt;'Map and Results'!$I32,'Map and Results'!$I32,HLOOKUP(T$5,DemandCovered!$C$5:$F$55,$Q15+1,0)))</f>
        <v>254469.00494077324</v>
      </c>
      <c r="U15" s="28">
        <f ca="1">IF(SUM(R15:T15)&gt;'Map and Results'!$I32,0,IF(HLOOKUP(U$5,DemandCovered!$C$5:$F$55,$Q15+1,0)&gt;'Map and Results'!$I32,'Map and Results'!I32,HLOOKUP(U$5,DemandCovered!$C$5:$F$55,$Q15+1,0)))</f>
        <v>0</v>
      </c>
    </row>
    <row r="16" spans="1:21">
      <c r="A16" s="99"/>
      <c r="B16" s="34">
        <v>11</v>
      </c>
      <c r="C16" s="28">
        <f ca="1">CityIntersections!I15*'Map and Results'!$D$14</f>
        <v>169646.00329384883</v>
      </c>
      <c r="D16" s="28">
        <f ca="1">CityIntersections!J15*'Map and Results'!$D$15</f>
        <v>0</v>
      </c>
      <c r="E16" s="28">
        <f ca="1">CityIntersections!K15*'Map and Results'!$D$16</f>
        <v>0</v>
      </c>
      <c r="F16" s="28">
        <f ca="1">MAX('Map and Results'!H33-SUM(CityIntersections!I15:K15),0)*'Map and Results'!$D$17</f>
        <v>0</v>
      </c>
      <c r="I16" s="99"/>
      <c r="J16" s="34">
        <v>11</v>
      </c>
      <c r="K16" s="28">
        <f ca="1">CityIntersections!I15*'Map and Results'!F33</f>
        <v>254469.00494077324</v>
      </c>
      <c r="L16" s="28">
        <f ca="1">CityIntersections!J15*'Map and Results'!F33</f>
        <v>0</v>
      </c>
      <c r="M16" s="28">
        <f ca="1">CityIntersections!K15*'Map and Results'!F33</f>
        <v>0</v>
      </c>
      <c r="N16" s="28">
        <f ca="1">MAX('Map and Results'!H33-SUM(CityIntersections!I15:K15),0)*'Map and Results'!F33</f>
        <v>0</v>
      </c>
      <c r="Q16" s="34">
        <v>11</v>
      </c>
      <c r="R16" s="28">
        <f ca="1">IF(HLOOKUP(R$5,DemandCovered!$C$5:$F$55,$Q16+1,0)&gt;'Map and Results'!$I33,'Map and Results'!$I33,HLOOKUP(R$5,DemandCovered!$C$5:$F$55,$Q16+1,0))</f>
        <v>0</v>
      </c>
      <c r="S16" s="28">
        <f ca="1">IF(R16&gt;='Map and Results'!$I33,0,IF((HLOOKUP(S$5,DemandCovered!$C$5:$F$55,$Q16+1,0)+HLOOKUP(S$5,DemandCovered!$C$5:$F$55,$Q16+1,0))&gt;'Map and Results'!$I33,'Map and Results'!$I33,HLOOKUP(S$5,DemandCovered!$C$5:$F$55,$Q16+1,0)))</f>
        <v>0</v>
      </c>
      <c r="T16" s="28">
        <f ca="1">IF(SUM(R16:S16)&gt;'Map and Results'!$I33,0,IF((HLOOKUP(R$5,DemandCovered!$C$5:$F$55,$Q16+1,0)+HLOOKUP(S$5,DemandCovered!$C$5:$F$55,$Q16+1,0)+HLOOKUP(T$5,DemandCovered!$C$5:$F$55,$Q16+1,0))&gt;'Map and Results'!$I33,'Map and Results'!$I33,HLOOKUP(T$5,DemandCovered!$C$5:$F$55,$Q16+1,0)))</f>
        <v>169646.00329384883</v>
      </c>
      <c r="U16" s="28">
        <f ca="1">IF(SUM(R16:T16)&gt;'Map and Results'!$I33,0,IF(HLOOKUP(U$5,DemandCovered!$C$5:$F$55,$Q16+1,0)&gt;'Map and Results'!$I33,'Map and Results'!I33,HLOOKUP(U$5,DemandCovered!$C$5:$F$55,$Q16+1,0)))</f>
        <v>0</v>
      </c>
    </row>
    <row r="17" spans="1:23">
      <c r="A17" s="99"/>
      <c r="B17" s="34">
        <v>12</v>
      </c>
      <c r="C17" s="28">
        <f ca="1">CityIntersections!I16*'Map and Results'!$D$14</f>
        <v>0</v>
      </c>
      <c r="D17" s="28">
        <f ca="1">CityIntersections!J16*'Map and Results'!$D$15</f>
        <v>74497.857934953965</v>
      </c>
      <c r="E17" s="28">
        <f ca="1">CityIntersections!K16*'Map and Results'!$D$16</f>
        <v>0</v>
      </c>
      <c r="F17" s="28">
        <f ca="1">MAX('Map and Results'!H34-SUM(CityIntersections!I16:K16),0)*'Map and Results'!$D$17</f>
        <v>1923.8194807943205</v>
      </c>
      <c r="I17" s="99"/>
      <c r="J17" s="34">
        <v>12</v>
      </c>
      <c r="K17" s="28">
        <f ca="1">CityIntersections!I16*'Map and Results'!F34</f>
        <v>0</v>
      </c>
      <c r="L17" s="28">
        <f ca="1">CityIntersections!J16*'Map and Results'!F34</f>
        <v>74497.857934953965</v>
      </c>
      <c r="M17" s="28">
        <f ca="1">CityIntersections!K16*'Map and Results'!F34</f>
        <v>0</v>
      </c>
      <c r="N17" s="28">
        <f ca="1">MAX('Map and Results'!H34-SUM(CityIntersections!I16:K16),0)*'Map and Results'!F34</f>
        <v>13466.736365560244</v>
      </c>
      <c r="Q17" s="34">
        <v>12</v>
      </c>
      <c r="R17" s="28">
        <f ca="1">IF(HLOOKUP(R$5,DemandCovered!$C$5:$F$55,$Q17+1,0)&gt;'Map and Results'!$I34,'Map and Results'!$I34,HLOOKUP(R$5,DemandCovered!$C$5:$F$55,$Q17+1,0))</f>
        <v>0</v>
      </c>
      <c r="S17" s="28">
        <f ca="1">IF(R17&gt;='Map and Results'!$I34,0,IF((HLOOKUP(S$5,DemandCovered!$C$5:$F$55,$Q17+1,0)+HLOOKUP(S$5,DemandCovered!$C$5:$F$55,$Q17+1,0))&gt;'Map and Results'!$I34,'Map and Results'!$I34,HLOOKUP(S$5,DemandCovered!$C$5:$F$55,$Q17+1,0)))</f>
        <v>87964.594300514218</v>
      </c>
      <c r="T17" s="28">
        <f ca="1">IF(SUM(R17:S17)&gt;'Map and Results'!$I34,0,IF((HLOOKUP(R$5,DemandCovered!$C$5:$F$55,$Q17+1,0)+HLOOKUP(S$5,DemandCovered!$C$5:$F$55,$Q17+1,0)+HLOOKUP(T$5,DemandCovered!$C$5:$F$55,$Q17+1,0))&gt;'Map and Results'!$I34,'Map and Results'!$I34,HLOOKUP(T$5,DemandCovered!$C$5:$F$55,$Q17+1,0)))</f>
        <v>0</v>
      </c>
      <c r="U17" s="28">
        <f ca="1">IF(SUM(R17:T17)&gt;'Map and Results'!$I34,0,IF(HLOOKUP(U$5,DemandCovered!$C$5:$F$55,$Q17+1,0)&gt;'Map and Results'!$I34,'Map and Results'!I34,HLOOKUP(U$5,DemandCovered!$C$5:$F$55,$Q17+1,0)))</f>
        <v>1923.8194807943205</v>
      </c>
    </row>
    <row r="18" spans="1:23">
      <c r="A18" s="99"/>
      <c r="B18" s="34">
        <v>13</v>
      </c>
      <c r="C18" s="28">
        <f ca="1">CityIntersections!I17*'Map and Results'!$D$14</f>
        <v>0</v>
      </c>
      <c r="D18" s="28">
        <f ca="1">CityIntersections!J17*'Map and Results'!$D$15</f>
        <v>197920.33717615696</v>
      </c>
      <c r="E18" s="28">
        <f ca="1">CityIntersections!K17*'Map and Results'!$D$16</f>
        <v>0</v>
      </c>
      <c r="F18" s="28">
        <f ca="1">MAX('Map and Results'!H35-SUM(CityIntersections!I17:K17),0)*'Map and Results'!$D$17</f>
        <v>0</v>
      </c>
      <c r="I18" s="99"/>
      <c r="J18" s="34">
        <v>13</v>
      </c>
      <c r="K18" s="28">
        <f ca="1">CityIntersections!I17*'Map and Results'!F35</f>
        <v>0</v>
      </c>
      <c r="L18" s="28">
        <f ca="1">CityIntersections!J17*'Map and Results'!F35</f>
        <v>254469.00494077324</v>
      </c>
      <c r="M18" s="28">
        <f ca="1">CityIntersections!K17*'Map and Results'!F35</f>
        <v>0</v>
      </c>
      <c r="N18" s="28">
        <f ca="1">MAX('Map and Results'!H35-SUM(CityIntersections!I17:K17),0)*'Map and Results'!F35</f>
        <v>0</v>
      </c>
      <c r="Q18" s="34">
        <v>13</v>
      </c>
      <c r="R18" s="28">
        <f ca="1">IF(HLOOKUP(R$5,DemandCovered!$C$5:$F$55,$Q18+1,0)&gt;'Map and Results'!$I35,'Map and Results'!$I35,HLOOKUP(R$5,DemandCovered!$C$5:$F$55,$Q18+1,0))</f>
        <v>0</v>
      </c>
      <c r="S18" s="28">
        <f ca="1">IF(R18&gt;='Map and Results'!$I35,0,IF((HLOOKUP(S$5,DemandCovered!$C$5:$F$55,$Q18+1,0)+HLOOKUP(S$5,DemandCovered!$C$5:$F$55,$Q18+1,0))&gt;'Map and Results'!$I35,'Map and Results'!$I35,HLOOKUP(S$5,DemandCovered!$C$5:$F$55,$Q18+1,0)))</f>
        <v>254469.00494077324</v>
      </c>
      <c r="T18" s="28">
        <f ca="1">IF(SUM(R18:S18)&gt;'Map and Results'!$I35,0,IF((HLOOKUP(R$5,DemandCovered!$C$5:$F$55,$Q18+1,0)+HLOOKUP(S$5,DemandCovered!$C$5:$F$55,$Q18+1,0)+HLOOKUP(T$5,DemandCovered!$C$5:$F$55,$Q18+1,0))&gt;'Map and Results'!$I35,'Map and Results'!$I35,HLOOKUP(T$5,DemandCovered!$C$5:$F$55,$Q18+1,0)))</f>
        <v>0</v>
      </c>
      <c r="U18" s="28">
        <f ca="1">IF(SUM(R18:T18)&gt;'Map and Results'!$I35,0,IF(HLOOKUP(U$5,DemandCovered!$C$5:$F$55,$Q18+1,0)&gt;'Map and Results'!$I35,'Map and Results'!I35,HLOOKUP(U$5,DemandCovered!$C$5:$F$55,$Q18+1,0)))</f>
        <v>0</v>
      </c>
      <c r="W18" s="28">
        <f>+S18*30</f>
        <v>7634070.1482231971</v>
      </c>
    </row>
    <row r="19" spans="1:23">
      <c r="A19" s="99"/>
      <c r="B19" s="34">
        <v>14</v>
      </c>
      <c r="C19" s="28">
        <f ca="1">CityIntersections!I18*'Map and Results'!$D$14</f>
        <v>0</v>
      </c>
      <c r="D19" s="28">
        <f ca="1">CityIntersections!J18*'Map and Results'!$D$15</f>
        <v>37714.090995561164</v>
      </c>
      <c r="E19" s="28">
        <f ca="1">CityIntersections!K18*'Map and Results'!$D$16</f>
        <v>0</v>
      </c>
      <c r="F19" s="28">
        <f ca="1">MAX('Map and Results'!H36-SUM(CityIntersections!I18:K18),0)*'Map and Results'!$D$17</f>
        <v>7178.643329279007</v>
      </c>
      <c r="I19" s="99"/>
      <c r="J19" s="34">
        <v>14</v>
      </c>
      <c r="K19" s="28">
        <f ca="1">CityIntersections!I18*'Map and Results'!F36</f>
        <v>0</v>
      </c>
      <c r="L19" s="28">
        <f ca="1">CityIntersections!J18*'Map and Results'!F36</f>
        <v>37714.090995561164</v>
      </c>
      <c r="M19" s="28">
        <f ca="1">CityIntersections!K18*'Map and Results'!F36</f>
        <v>0</v>
      </c>
      <c r="N19" s="28">
        <f ca="1">MAX('Map and Results'!H36-SUM(CityIntersections!I18:K18),0)*'Map and Results'!F36</f>
        <v>50250.503304953047</v>
      </c>
      <c r="Q19" s="34">
        <v>14</v>
      </c>
      <c r="R19" s="28">
        <f ca="1">IF(HLOOKUP(R$5,DemandCovered!$C$5:$F$55,$Q19+1,0)&gt;'Map and Results'!$I36,'Map and Results'!$I36,HLOOKUP(R$5,DemandCovered!$C$5:$F$55,$Q19+1,0))</f>
        <v>0</v>
      </c>
      <c r="S19" s="28">
        <f ca="1">IF(R19&gt;='Map and Results'!$I36,0,IF((HLOOKUP(S$5,DemandCovered!$C$5:$F$55,$Q19+1,0)+HLOOKUP(S$5,DemandCovered!$C$5:$F$55,$Q19+1,0))&gt;'Map and Results'!$I36,'Map and Results'!$I36,HLOOKUP(S$5,DemandCovered!$C$5:$F$55,$Q19+1,0)))</f>
        <v>37714.090995561164</v>
      </c>
      <c r="T19" s="28">
        <f ca="1">IF(SUM(R19:S19)&gt;'Map and Results'!$I36,0,IF((HLOOKUP(R$5,DemandCovered!$C$5:$F$55,$Q19+1,0)+HLOOKUP(S$5,DemandCovered!$C$5:$F$55,$Q19+1,0)+HLOOKUP(T$5,DemandCovered!$C$5:$F$55,$Q19+1,0))&gt;'Map and Results'!$I36,'Map and Results'!$I36,HLOOKUP(T$5,DemandCovered!$C$5:$F$55,$Q19+1,0)))</f>
        <v>0</v>
      </c>
      <c r="U19" s="28">
        <f ca="1">IF(SUM(R19:T19)&gt;'Map and Results'!$I36,0,IF(HLOOKUP(U$5,DemandCovered!$C$5:$F$55,$Q19+1,0)&gt;'Map and Results'!$I36,'Map and Results'!I36,HLOOKUP(U$5,DemandCovered!$C$5:$F$55,$Q19+1,0)))</f>
        <v>7178.643329279007</v>
      </c>
    </row>
    <row r="20" spans="1:23">
      <c r="A20" s="99"/>
      <c r="B20" s="34">
        <v>15</v>
      </c>
      <c r="C20" s="28">
        <f ca="1">CityIntersections!I19*'Map and Results'!$D$14</f>
        <v>0</v>
      </c>
      <c r="D20" s="28">
        <f ca="1">CityIntersections!J19*'Map and Results'!$D$15</f>
        <v>0</v>
      </c>
      <c r="E20" s="28">
        <f ca="1">CityIntersections!K19*'Map and Results'!$D$16</f>
        <v>125663.70614359173</v>
      </c>
      <c r="F20" s="28">
        <f ca="1">MAX('Map and Results'!H37-SUM(CityIntersections!I19:K19),0)*'Map and Results'!$D$17</f>
        <v>0</v>
      </c>
      <c r="I20" s="99"/>
      <c r="J20" s="34">
        <v>15</v>
      </c>
      <c r="K20" s="28">
        <f ca="1">CityIntersections!I19*'Map and Results'!F37</f>
        <v>0</v>
      </c>
      <c r="L20" s="28">
        <f ca="1">CityIntersections!J19*'Map and Results'!F37</f>
        <v>0</v>
      </c>
      <c r="M20" s="28">
        <f ca="1">CityIntersections!K19*'Map and Results'!F37</f>
        <v>87964.594300514218</v>
      </c>
      <c r="N20" s="28">
        <f ca="1">MAX('Map and Results'!H37-SUM(CityIntersections!I19:K19),0)*'Map and Results'!F37</f>
        <v>0</v>
      </c>
      <c r="Q20" s="34">
        <v>15</v>
      </c>
      <c r="R20" s="28">
        <f ca="1">IF(HLOOKUP(R$5,DemandCovered!$C$5:$F$55,$Q20+1,0)&gt;'Map and Results'!$I37,'Map and Results'!$I37,HLOOKUP(R$5,DemandCovered!$C$5:$F$55,$Q20+1,0))</f>
        <v>87964.594300514218</v>
      </c>
      <c r="S20" s="28">
        <f ca="1">IF(R20&gt;='Map and Results'!$I37,0,IF((HLOOKUP(S$5,DemandCovered!$C$5:$F$55,$Q20+1,0)+HLOOKUP(S$5,DemandCovered!$C$5:$F$55,$Q20+1,0))&gt;'Map and Results'!$I37,'Map and Results'!$I37,HLOOKUP(S$5,DemandCovered!$C$5:$F$55,$Q20+1,0)))</f>
        <v>0</v>
      </c>
      <c r="T20" s="28">
        <f ca="1">IF(SUM(R20:S20)&gt;'Map and Results'!$I37,0,IF((HLOOKUP(R$5,DemandCovered!$C$5:$F$55,$Q20+1,0)+HLOOKUP(S$5,DemandCovered!$C$5:$F$55,$Q20+1,0)+HLOOKUP(T$5,DemandCovered!$C$5:$F$55,$Q20+1,0))&gt;'Map and Results'!$I37,'Map and Results'!$I37,HLOOKUP(T$5,DemandCovered!$C$5:$F$55,$Q20+1,0)))</f>
        <v>87964.594300514218</v>
      </c>
      <c r="U20" s="28">
        <f ca="1">IF(SUM(R20:T20)&gt;'Map and Results'!$I37,0,IF(HLOOKUP(U$5,DemandCovered!$C$5:$F$55,$Q20+1,0)&gt;'Map and Results'!$I37,'Map and Results'!I37,HLOOKUP(U$5,DemandCovered!$C$5:$F$55,$Q20+1,0)))</f>
        <v>0</v>
      </c>
    </row>
    <row r="21" spans="1:23">
      <c r="A21" s="99"/>
      <c r="B21" s="34">
        <v>16</v>
      </c>
      <c r="C21" s="28">
        <f ca="1">CityIntersections!I20*'Map and Results'!$D$14</f>
        <v>2287.0017192676846</v>
      </c>
      <c r="D21" s="28">
        <f ca="1">CityIntersections!J20*'Map and Results'!$D$15</f>
        <v>0</v>
      </c>
      <c r="E21" s="28">
        <f ca="1">CityIntersections!K20*'Map and Results'!$D$16</f>
        <v>125663.70614359173</v>
      </c>
      <c r="F21" s="28">
        <f ca="1">MAX('Map and Results'!H38-SUM(CityIntersections!I20:K20),0)*'Map and Results'!$D$17</f>
        <v>0</v>
      </c>
      <c r="I21" s="99"/>
      <c r="J21" s="34">
        <v>16</v>
      </c>
      <c r="K21" s="28">
        <f ca="1">CityIntersections!I20*'Map and Results'!F38</f>
        <v>2668.1686724789652</v>
      </c>
      <c r="L21" s="28">
        <f ca="1">CityIntersections!J20*'Map and Results'!F38</f>
        <v>0</v>
      </c>
      <c r="M21" s="28">
        <f ca="1">CityIntersections!K20*'Map and Results'!F38</f>
        <v>87964.594300514218</v>
      </c>
      <c r="N21" s="28">
        <f ca="1">MAX('Map and Results'!H38-SUM(CityIntersections!I20:K20),0)*'Map and Results'!F38</f>
        <v>0</v>
      </c>
      <c r="Q21" s="34">
        <v>16</v>
      </c>
      <c r="R21" s="28">
        <f ca="1">IF(HLOOKUP(R$5,DemandCovered!$C$5:$F$55,$Q21+1,0)&gt;'Map and Results'!$I38,'Map and Results'!$I38,HLOOKUP(R$5,DemandCovered!$C$5:$F$55,$Q21+1,0))</f>
        <v>87964.594300514218</v>
      </c>
      <c r="S21" s="28">
        <f ca="1">IF(R21&gt;='Map and Results'!$I38,0,IF((HLOOKUP(S$5,DemandCovered!$C$5:$F$55,$Q21+1,0)+HLOOKUP(S$5,DemandCovered!$C$5:$F$55,$Q21+1,0))&gt;'Map and Results'!$I38,'Map and Results'!$I38,HLOOKUP(S$5,DemandCovered!$C$5:$F$55,$Q21+1,0)))</f>
        <v>0</v>
      </c>
      <c r="T21" s="28">
        <f ca="1">IF(SUM(R21:S21)&gt;'Map and Results'!$I38,0,IF((HLOOKUP(R$5,DemandCovered!$C$5:$F$55,$Q21+1,0)+HLOOKUP(S$5,DemandCovered!$C$5:$F$55,$Q21+1,0)+HLOOKUP(T$5,DemandCovered!$C$5:$F$55,$Q21+1,0))&gt;'Map and Results'!$I38,'Map and Results'!$I38,HLOOKUP(T$5,DemandCovered!$C$5:$F$55,$Q21+1,0)))</f>
        <v>87964.594300514218</v>
      </c>
      <c r="U21" s="28">
        <f ca="1">IF(SUM(R21:T21)&gt;'Map and Results'!$I38,0,IF(HLOOKUP(U$5,DemandCovered!$C$5:$F$55,$Q21+1,0)&gt;'Map and Results'!$I38,'Map and Results'!I38,HLOOKUP(U$5,DemandCovered!$C$5:$F$55,$Q21+1,0)))</f>
        <v>0</v>
      </c>
    </row>
    <row r="22" spans="1:23">
      <c r="A22" s="99"/>
      <c r="B22" s="34">
        <v>17</v>
      </c>
      <c r="C22" s="28">
        <f ca="1">CityIntersections!I21*'Map and Results'!$D$14</f>
        <v>75398.223686155034</v>
      </c>
      <c r="D22" s="28">
        <f ca="1">CityIntersections!J21*'Map and Results'!$D$15</f>
        <v>0</v>
      </c>
      <c r="E22" s="28">
        <f ca="1">CityIntersections!K21*'Map and Results'!$D$16</f>
        <v>10966.519397781849</v>
      </c>
      <c r="F22" s="28">
        <f ca="1">MAX('Map and Results'!H39-SUM(CityIntersections!I21:K21),0)*'Map and Results'!$D$17</f>
        <v>0</v>
      </c>
      <c r="I22" s="99"/>
      <c r="J22" s="34">
        <v>17</v>
      </c>
      <c r="K22" s="28">
        <f ca="1">CityIntersections!I21*'Map and Results'!F39</f>
        <v>87964.594300514218</v>
      </c>
      <c r="L22" s="28">
        <f ca="1">CityIntersections!J21*'Map and Results'!F39</f>
        <v>0</v>
      </c>
      <c r="M22" s="28">
        <f ca="1">CityIntersections!K21*'Map and Results'!F39</f>
        <v>7676.5635784472943</v>
      </c>
      <c r="N22" s="28">
        <f ca="1">MAX('Map and Results'!H39-SUM(CityIntersections!I21:K21),0)*'Map and Results'!F39</f>
        <v>0</v>
      </c>
      <c r="Q22" s="34">
        <v>17</v>
      </c>
      <c r="R22" s="28">
        <f ca="1">IF(HLOOKUP(R$5,DemandCovered!$C$5:$F$55,$Q22+1,0)&gt;'Map and Results'!$I39,'Map and Results'!$I39,HLOOKUP(R$5,DemandCovered!$C$5:$F$55,$Q22+1,0))</f>
        <v>10966.519397781849</v>
      </c>
      <c r="S22" s="28">
        <f ca="1">IF(R22&gt;='Map and Results'!$I39,0,IF((HLOOKUP(S$5,DemandCovered!$C$5:$F$55,$Q22+1,0)+HLOOKUP(S$5,DemandCovered!$C$5:$F$55,$Q22+1,0))&gt;'Map and Results'!$I39,'Map and Results'!$I39,HLOOKUP(S$5,DemandCovered!$C$5:$F$55,$Q22+1,0)))</f>
        <v>0</v>
      </c>
      <c r="T22" s="28">
        <f ca="1">IF(SUM(R22:S22)&gt;'Map and Results'!$I39,0,IF((HLOOKUP(R$5,DemandCovered!$C$5:$F$55,$Q22+1,0)+HLOOKUP(S$5,DemandCovered!$C$5:$F$55,$Q22+1,0)+HLOOKUP(T$5,DemandCovered!$C$5:$F$55,$Q22+1,0))&gt;'Map and Results'!$I39,'Map and Results'!$I39,HLOOKUP(T$5,DemandCovered!$C$5:$F$55,$Q22+1,0)))</f>
        <v>75398.223686155034</v>
      </c>
      <c r="U22" s="28">
        <f ca="1">IF(SUM(R22:T22)&gt;'Map and Results'!$I39,0,IF(HLOOKUP(U$5,DemandCovered!$C$5:$F$55,$Q22+1,0)&gt;'Map and Results'!$I39,'Map and Results'!I39,HLOOKUP(U$5,DemandCovered!$C$5:$F$55,$Q22+1,0)))</f>
        <v>0</v>
      </c>
    </row>
    <row r="23" spans="1:23">
      <c r="A23" s="99"/>
      <c r="B23" s="34">
        <v>18</v>
      </c>
      <c r="C23" s="28">
        <f ca="1">CityIntersections!I22*'Map and Results'!$D$14</f>
        <v>0</v>
      </c>
      <c r="D23" s="28">
        <f ca="1">CityIntersections!J22*'Map and Results'!$D$15</f>
        <v>0</v>
      </c>
      <c r="E23" s="28">
        <f ca="1">CityIntersections!K22*'Map and Results'!$D$16</f>
        <v>0</v>
      </c>
      <c r="F23" s="28">
        <f ca="1">MAX('Map and Results'!H40-SUM(CityIntersections!I22:K22),0)*'Map and Results'!$D$17</f>
        <v>12566.370614359173</v>
      </c>
      <c r="I23" s="99"/>
      <c r="J23" s="34">
        <v>18</v>
      </c>
      <c r="K23" s="28">
        <f ca="1">CityIntersections!I22*'Map and Results'!F40</f>
        <v>0</v>
      </c>
      <c r="L23" s="28">
        <f ca="1">CityIntersections!J22*'Map and Results'!F40</f>
        <v>0</v>
      </c>
      <c r="M23" s="28">
        <f ca="1">CityIntersections!K22*'Map and Results'!F40</f>
        <v>0</v>
      </c>
      <c r="N23" s="28">
        <f ca="1">MAX('Map and Results'!H40-SUM(CityIntersections!I22:K22),0)*'Map and Results'!F40</f>
        <v>87964.594300514218</v>
      </c>
      <c r="Q23" s="34">
        <v>18</v>
      </c>
      <c r="R23" s="28">
        <f ca="1">IF(HLOOKUP(R$5,DemandCovered!$C$5:$F$55,$Q23+1,0)&gt;'Map and Results'!$I40,'Map and Results'!$I40,HLOOKUP(R$5,DemandCovered!$C$5:$F$55,$Q23+1,0))</f>
        <v>0</v>
      </c>
      <c r="S23" s="28">
        <f ca="1">IF(R23&gt;='Map and Results'!$I40,0,IF((HLOOKUP(S$5,DemandCovered!$C$5:$F$55,$Q23+1,0)+HLOOKUP(S$5,DemandCovered!$C$5:$F$55,$Q23+1,0))&gt;'Map and Results'!$I40,'Map and Results'!$I40,HLOOKUP(S$5,DemandCovered!$C$5:$F$55,$Q23+1,0)))</f>
        <v>0</v>
      </c>
      <c r="T23" s="28">
        <f ca="1">IF(SUM(R23:S23)&gt;'Map and Results'!$I40,0,IF((HLOOKUP(R$5,DemandCovered!$C$5:$F$55,$Q23+1,0)+HLOOKUP(S$5,DemandCovered!$C$5:$F$55,$Q23+1,0)+HLOOKUP(T$5,DemandCovered!$C$5:$F$55,$Q23+1,0))&gt;'Map and Results'!$I40,'Map and Results'!$I40,HLOOKUP(T$5,DemandCovered!$C$5:$F$55,$Q23+1,0)))</f>
        <v>0</v>
      </c>
      <c r="U23" s="28">
        <f ca="1">IF(SUM(R23:T23)&gt;'Map and Results'!$I40,0,IF(HLOOKUP(U$5,DemandCovered!$C$5:$F$55,$Q23+1,0)&gt;'Map and Results'!$I40,'Map and Results'!I40,HLOOKUP(U$5,DemandCovered!$C$5:$F$55,$Q23+1,0)))</f>
        <v>12566.370614359173</v>
      </c>
    </row>
    <row r="24" spans="1:23">
      <c r="A24" s="99"/>
      <c r="B24" s="34">
        <v>19</v>
      </c>
      <c r="C24" s="28">
        <f ca="1">CityIntersections!I23*'Map and Results'!$D$14</f>
        <v>0</v>
      </c>
      <c r="D24" s="28">
        <f ca="1">CityIntersections!J23*'Map and Results'!$D$15</f>
        <v>0</v>
      </c>
      <c r="E24" s="28">
        <f ca="1">CityIntersections!K23*'Map and Results'!$D$16</f>
        <v>0</v>
      </c>
      <c r="F24" s="28">
        <f ca="1">MAX('Map and Results'!H41-SUM(CityIntersections!I23:K23),0)*'Map and Results'!$D$17</f>
        <v>12566.370614359173</v>
      </c>
      <c r="I24" s="99"/>
      <c r="J24" s="34">
        <v>19</v>
      </c>
      <c r="K24" s="28">
        <f ca="1">CityIntersections!I23*'Map and Results'!F41</f>
        <v>0</v>
      </c>
      <c r="L24" s="28">
        <f ca="1">CityIntersections!J23*'Map and Results'!F41</f>
        <v>0</v>
      </c>
      <c r="M24" s="28">
        <f ca="1">CityIntersections!K23*'Map and Results'!F41</f>
        <v>0</v>
      </c>
      <c r="N24" s="28">
        <f ca="1">MAX('Map and Results'!H41-SUM(CityIntersections!I23:K23),0)*'Map and Results'!F41</f>
        <v>87964.594300514218</v>
      </c>
      <c r="Q24" s="34">
        <v>19</v>
      </c>
      <c r="R24" s="28">
        <f ca="1">IF(HLOOKUP(R$5,DemandCovered!$C$5:$F$55,$Q24+1,0)&gt;'Map and Results'!$I41,'Map and Results'!$I41,HLOOKUP(R$5,DemandCovered!$C$5:$F$55,$Q24+1,0))</f>
        <v>0</v>
      </c>
      <c r="S24" s="28">
        <f ca="1">IF(R24&gt;='Map and Results'!$I41,0,IF((HLOOKUP(S$5,DemandCovered!$C$5:$F$55,$Q24+1,0)+HLOOKUP(S$5,DemandCovered!$C$5:$F$55,$Q24+1,0))&gt;'Map and Results'!$I41,'Map and Results'!$I41,HLOOKUP(S$5,DemandCovered!$C$5:$F$55,$Q24+1,0)))</f>
        <v>0</v>
      </c>
      <c r="T24" s="28">
        <f ca="1">IF(SUM(R24:S24)&gt;'Map and Results'!$I41,0,IF((HLOOKUP(R$5,DemandCovered!$C$5:$F$55,$Q24+1,0)+HLOOKUP(S$5,DemandCovered!$C$5:$F$55,$Q24+1,0)+HLOOKUP(T$5,DemandCovered!$C$5:$F$55,$Q24+1,0))&gt;'Map and Results'!$I41,'Map and Results'!$I41,HLOOKUP(T$5,DemandCovered!$C$5:$F$55,$Q24+1,0)))</f>
        <v>0</v>
      </c>
      <c r="U24" s="28">
        <f ca="1">IF(SUM(R24:T24)&gt;'Map and Results'!$I41,0,IF(HLOOKUP(U$5,DemandCovered!$C$5:$F$55,$Q24+1,0)&gt;'Map and Results'!$I41,'Map and Results'!I41,HLOOKUP(U$5,DemandCovered!$C$5:$F$55,$Q24+1,0)))</f>
        <v>12566.370614359173</v>
      </c>
    </row>
    <row r="25" spans="1:23">
      <c r="A25" s="99"/>
      <c r="B25" s="34">
        <v>20</v>
      </c>
      <c r="C25" s="28">
        <f ca="1">CityIntersections!I24*'Map and Results'!$D$14</f>
        <v>0</v>
      </c>
      <c r="D25" s="28">
        <f ca="1">CityIntersections!J24*'Map and Results'!$D$15</f>
        <v>0</v>
      </c>
      <c r="E25" s="28">
        <f ca="1">CityIntersections!K24*'Map and Results'!$D$16</f>
        <v>0</v>
      </c>
      <c r="F25" s="28">
        <f ca="1">MAX('Map and Results'!H42-SUM(CityIntersections!I24:K24),0)*'Map and Results'!$D$17</f>
        <v>12566.370614359173</v>
      </c>
      <c r="I25" s="99"/>
      <c r="J25" s="34">
        <v>20</v>
      </c>
      <c r="K25" s="28">
        <f ca="1">CityIntersections!I24*'Map and Results'!F42</f>
        <v>0</v>
      </c>
      <c r="L25" s="28">
        <f ca="1">CityIntersections!J24*'Map and Results'!F42</f>
        <v>0</v>
      </c>
      <c r="M25" s="28">
        <f ca="1">CityIntersections!K24*'Map and Results'!F42</f>
        <v>0</v>
      </c>
      <c r="N25" s="28">
        <f ca="1">MAX('Map and Results'!H42-SUM(CityIntersections!I24:K24),0)*'Map and Results'!F42</f>
        <v>87964.594300514218</v>
      </c>
      <c r="Q25" s="34">
        <v>20</v>
      </c>
      <c r="R25" s="28">
        <f ca="1">IF(HLOOKUP(R$5,DemandCovered!$C$5:$F$55,$Q25+1,0)&gt;'Map and Results'!$I42,'Map and Results'!$I42,HLOOKUP(R$5,DemandCovered!$C$5:$F$55,$Q25+1,0))</f>
        <v>0</v>
      </c>
      <c r="S25" s="28">
        <f ca="1">IF(R25&gt;='Map and Results'!$I42,0,IF((HLOOKUP(S$5,DemandCovered!$C$5:$F$55,$Q25+1,0)+HLOOKUP(S$5,DemandCovered!$C$5:$F$55,$Q25+1,0))&gt;'Map and Results'!$I42,'Map and Results'!$I42,HLOOKUP(S$5,DemandCovered!$C$5:$F$55,$Q25+1,0)))</f>
        <v>0</v>
      </c>
      <c r="T25" s="28">
        <f ca="1">IF(SUM(R25:S25)&gt;'Map and Results'!$I42,0,IF((HLOOKUP(R$5,DemandCovered!$C$5:$F$55,$Q25+1,0)+HLOOKUP(S$5,DemandCovered!$C$5:$F$55,$Q25+1,0)+HLOOKUP(T$5,DemandCovered!$C$5:$F$55,$Q25+1,0))&gt;'Map and Results'!$I42,'Map and Results'!$I42,HLOOKUP(T$5,DemandCovered!$C$5:$F$55,$Q25+1,0)))</f>
        <v>0</v>
      </c>
      <c r="U25" s="28">
        <f ca="1">IF(SUM(R25:T25)&gt;'Map and Results'!$I42,0,IF(HLOOKUP(U$5,DemandCovered!$C$5:$F$55,$Q25+1,0)&gt;'Map and Results'!$I42,'Map and Results'!I42,HLOOKUP(U$5,DemandCovered!$C$5:$F$55,$Q25+1,0)))</f>
        <v>12566.370614359173</v>
      </c>
    </row>
    <row r="26" spans="1:23">
      <c r="B26" s="34">
        <v>21</v>
      </c>
      <c r="C26" s="28">
        <f ca="1">CityIntersections!I25*'Map and Results'!$D$14</f>
        <v>198057.3120349285</v>
      </c>
      <c r="D26" s="28">
        <f ca="1">CityIntersections!J25*'Map and Results'!$D$15</f>
        <v>0</v>
      </c>
      <c r="E26" s="28">
        <f ca="1">CityIntersections!K25*'Map and Results'!$D$16</f>
        <v>313.05135822990451</v>
      </c>
      <c r="F26" s="28">
        <f ca="1">MAX('Map and Results'!H43-SUM(CityIntersections!I25:K25),0)*'Map and Results'!$D$17</f>
        <v>45498.95919810042</v>
      </c>
      <c r="J26" s="34">
        <v>21</v>
      </c>
      <c r="K26" s="28">
        <f ca="1">CityIntersections!I25*'Map and Results'!F43</f>
        <v>49514.328008732125</v>
      </c>
      <c r="L26" s="28">
        <f ca="1">CityIntersections!J25*'Map and Results'!F43</f>
        <v>0</v>
      </c>
      <c r="M26" s="28">
        <f ca="1">CityIntersections!K25*'Map and Results'!F43</f>
        <v>46.957703734485676</v>
      </c>
      <c r="N26" s="28">
        <f ca="1">MAX('Map and Results'!H43-SUM(CityIntersections!I25:K25),0)*'Map and Results'!F43</f>
        <v>68248.438797150622</v>
      </c>
      <c r="Q26" s="34">
        <v>21</v>
      </c>
      <c r="R26" s="28">
        <f ca="1">IF(HLOOKUP(R$5,DemandCovered!$C$5:$F$55,$Q26+1,0)&gt;'Map and Results'!$I43,'Map and Results'!$I43,HLOOKUP(R$5,DemandCovered!$C$5:$F$55,$Q26+1,0))</f>
        <v>313.05135822990451</v>
      </c>
      <c r="S26" s="28">
        <f ca="1">IF(R26&gt;='Map and Results'!$I43,0,IF((HLOOKUP(S$5,DemandCovered!$C$5:$F$55,$Q26+1,0)+HLOOKUP(S$5,DemandCovered!$C$5:$F$55,$Q26+1,0))&gt;'Map and Results'!$I43,'Map and Results'!$I43,HLOOKUP(S$5,DemandCovered!$C$5:$F$55,$Q26+1,0)))</f>
        <v>0</v>
      </c>
      <c r="T26" s="28">
        <f ca="1">IF(SUM(R26:S26)&gt;'Map and Results'!$I43,0,IF((HLOOKUP(R$5,DemandCovered!$C$5:$F$55,$Q26+1,0)+HLOOKUP(S$5,DemandCovered!$C$5:$F$55,$Q26+1,0)+HLOOKUP(T$5,DemandCovered!$C$5:$F$55,$Q26+1,0))&gt;'Map and Results'!$I43,'Map and Results'!$I43,HLOOKUP(T$5,DemandCovered!$C$5:$F$55,$Q26+1,0)))</f>
        <v>117809.72450961724</v>
      </c>
      <c r="U26" s="28">
        <f ca="1">IF(SUM(R26:T26)&gt;'Map and Results'!$I43,0,IF(HLOOKUP(U$5,DemandCovered!$C$5:$F$55,$Q26+1,0)&gt;'Map and Results'!$I43,'Map and Results'!I43,HLOOKUP(U$5,DemandCovered!$C$5:$F$55,$Q26+1,0)))</f>
        <v>0</v>
      </c>
    </row>
    <row r="27" spans="1:23">
      <c r="B27" s="34">
        <v>22</v>
      </c>
      <c r="C27" s="28">
        <f ca="1">CityIntersections!I26*'Map and Results'!$D$14</f>
        <v>0</v>
      </c>
      <c r="D27" s="28">
        <f ca="1">CityIntersections!J26*'Map and Results'!$D$15</f>
        <v>0</v>
      </c>
      <c r="E27" s="28">
        <f ca="1">CityIntersections!K26*'Map and Results'!$D$16</f>
        <v>0</v>
      </c>
      <c r="F27" s="28">
        <f ca="1">MAX('Map and Results'!H44-SUM(CityIntersections!I26:K26),0)*'Map and Results'!$D$17</f>
        <v>12566.370614359173</v>
      </c>
      <c r="J27" s="34">
        <v>22</v>
      </c>
      <c r="K27" s="28">
        <f ca="1">CityIntersections!I26*'Map and Results'!F44</f>
        <v>0</v>
      </c>
      <c r="L27" s="28">
        <f ca="1">CityIntersections!J26*'Map and Results'!F44</f>
        <v>0</v>
      </c>
      <c r="M27" s="28">
        <f ca="1">CityIntersections!K26*'Map and Results'!F44</f>
        <v>0</v>
      </c>
      <c r="N27" s="28">
        <f ca="1">MAX('Map and Results'!H44-SUM(CityIntersections!I26:K26),0)*'Map and Results'!F44</f>
        <v>87964.594300514218</v>
      </c>
      <c r="Q27" s="34">
        <v>22</v>
      </c>
      <c r="R27" s="28">
        <f ca="1">IF(HLOOKUP(R$5,DemandCovered!$C$5:$F$55,$Q27+1,0)&gt;'Map and Results'!$I44,'Map and Results'!$I44,HLOOKUP(R$5,DemandCovered!$C$5:$F$55,$Q27+1,0))</f>
        <v>0</v>
      </c>
      <c r="S27" s="28">
        <f ca="1">IF(R27&gt;='Map and Results'!$I44,0,IF((HLOOKUP(S$5,DemandCovered!$C$5:$F$55,$Q27+1,0)+HLOOKUP(S$5,DemandCovered!$C$5:$F$55,$Q27+1,0))&gt;'Map and Results'!$I44,'Map and Results'!$I44,HLOOKUP(S$5,DemandCovered!$C$5:$F$55,$Q27+1,0)))</f>
        <v>0</v>
      </c>
      <c r="T27" s="28">
        <f ca="1">IF(SUM(R27:S27)&gt;'Map and Results'!$I44,0,IF((HLOOKUP(R$5,DemandCovered!$C$5:$F$55,$Q27+1,0)+HLOOKUP(S$5,DemandCovered!$C$5:$F$55,$Q27+1,0)+HLOOKUP(T$5,DemandCovered!$C$5:$F$55,$Q27+1,0))&gt;'Map and Results'!$I44,'Map and Results'!$I44,HLOOKUP(T$5,DemandCovered!$C$5:$F$55,$Q27+1,0)))</f>
        <v>0</v>
      </c>
      <c r="U27" s="28">
        <f ca="1">IF(SUM(R27:T27)&gt;'Map and Results'!$I44,0,IF(HLOOKUP(U$5,DemandCovered!$C$5:$F$55,$Q27+1,0)&gt;'Map and Results'!$I44,'Map and Results'!I44,HLOOKUP(U$5,DemandCovered!$C$5:$F$55,$Q27+1,0)))</f>
        <v>12566.370614359173</v>
      </c>
    </row>
    <row r="28" spans="1:23">
      <c r="B28" s="34">
        <v>23</v>
      </c>
      <c r="C28" s="28">
        <f ca="1">CityIntersections!I27*'Map and Results'!$D$14</f>
        <v>0</v>
      </c>
      <c r="D28" s="28">
        <f ca="1">CityIntersections!J27*'Map and Results'!$D$15</f>
        <v>0</v>
      </c>
      <c r="E28" s="28">
        <f ca="1">CityIntersections!K27*'Map and Results'!$D$16</f>
        <v>0</v>
      </c>
      <c r="F28" s="28">
        <f ca="1">MAX('Map and Results'!H45-SUM(CityIntersections!I27:K27),0)*'Map and Results'!$D$17</f>
        <v>12566.370614359173</v>
      </c>
      <c r="J28" s="34">
        <v>23</v>
      </c>
      <c r="K28" s="28">
        <f ca="1">CityIntersections!I27*'Map and Results'!F45</f>
        <v>0</v>
      </c>
      <c r="L28" s="28">
        <f ca="1">CityIntersections!J27*'Map and Results'!F45</f>
        <v>0</v>
      </c>
      <c r="M28" s="28">
        <f ca="1">CityIntersections!K27*'Map and Results'!F45</f>
        <v>0</v>
      </c>
      <c r="N28" s="28">
        <f ca="1">MAX('Map and Results'!H45-SUM(CityIntersections!I27:K27),0)*'Map and Results'!F45</f>
        <v>87964.594300514218</v>
      </c>
      <c r="Q28" s="34">
        <v>23</v>
      </c>
      <c r="R28" s="28">
        <f ca="1">IF(HLOOKUP(R$5,DemandCovered!$C$5:$F$55,$Q28+1,0)&gt;'Map and Results'!$I45,'Map and Results'!$I45,HLOOKUP(R$5,DemandCovered!$C$5:$F$55,$Q28+1,0))</f>
        <v>0</v>
      </c>
      <c r="S28" s="28">
        <f ca="1">IF(R28&gt;='Map and Results'!$I45,0,IF((HLOOKUP(S$5,DemandCovered!$C$5:$F$55,$Q28+1,0)+HLOOKUP(S$5,DemandCovered!$C$5:$F$55,$Q28+1,0))&gt;'Map and Results'!$I45,'Map and Results'!$I45,HLOOKUP(S$5,DemandCovered!$C$5:$F$55,$Q28+1,0)))</f>
        <v>0</v>
      </c>
      <c r="T28" s="28">
        <f ca="1">IF(SUM(R28:S28)&gt;'Map and Results'!$I45,0,IF((HLOOKUP(R$5,DemandCovered!$C$5:$F$55,$Q28+1,0)+HLOOKUP(S$5,DemandCovered!$C$5:$F$55,$Q28+1,0)+HLOOKUP(T$5,DemandCovered!$C$5:$F$55,$Q28+1,0))&gt;'Map and Results'!$I45,'Map and Results'!$I45,HLOOKUP(T$5,DemandCovered!$C$5:$F$55,$Q28+1,0)))</f>
        <v>0</v>
      </c>
      <c r="U28" s="28">
        <f ca="1">IF(SUM(R28:T28)&gt;'Map and Results'!$I45,0,IF(HLOOKUP(U$5,DemandCovered!$C$5:$F$55,$Q28+1,0)&gt;'Map and Results'!$I45,'Map and Results'!I45,HLOOKUP(U$5,DemandCovered!$C$5:$F$55,$Q28+1,0)))</f>
        <v>12566.370614359173</v>
      </c>
    </row>
    <row r="29" spans="1:23">
      <c r="B29" s="34">
        <v>24</v>
      </c>
      <c r="C29" s="28">
        <f ca="1">CityIntersections!I28*'Map and Results'!$D$14</f>
        <v>0</v>
      </c>
      <c r="D29" s="28">
        <f ca="1">CityIntersections!J28*'Map and Results'!$D$15</f>
        <v>0</v>
      </c>
      <c r="E29" s="28">
        <f ca="1">CityIntersections!K28*'Map and Results'!$D$16</f>
        <v>175907.603265257</v>
      </c>
      <c r="F29" s="28">
        <f ca="1">MAX('Map and Results'!H46-SUM(CityIntersections!I28:K28),0)*'Map and Results'!$D$17</f>
        <v>10683.573555782439</v>
      </c>
      <c r="J29" s="34">
        <v>24</v>
      </c>
      <c r="K29" s="28">
        <f ca="1">CityIntersections!I28*'Map and Results'!F46</f>
        <v>0</v>
      </c>
      <c r="L29" s="28">
        <f ca="1">CityIntersections!J28*'Map and Results'!F46</f>
        <v>0</v>
      </c>
      <c r="M29" s="28">
        <f ca="1">CityIntersections!K28*'Map and Results'!F46</f>
        <v>158316.84293873128</v>
      </c>
      <c r="N29" s="28">
        <f ca="1">MAX('Map and Results'!H46-SUM(CityIntersections!I28:K28),0)*'Map and Results'!F46</f>
        <v>96152.16200204195</v>
      </c>
      <c r="Q29" s="34">
        <v>24</v>
      </c>
      <c r="R29" s="28">
        <f ca="1">IF(HLOOKUP(R$5,DemandCovered!$C$5:$F$55,$Q29+1,0)&gt;'Map and Results'!$I46,'Map and Results'!$I46,HLOOKUP(R$5,DemandCovered!$C$5:$F$55,$Q29+1,0))</f>
        <v>175907.603265257</v>
      </c>
      <c r="S29" s="28">
        <f ca="1">IF(R29&gt;='Map and Results'!$I46,0,IF((HLOOKUP(S$5,DemandCovered!$C$5:$F$55,$Q29+1,0)+HLOOKUP(S$5,DemandCovered!$C$5:$F$55,$Q29+1,0))&gt;'Map and Results'!$I46,'Map and Results'!$I46,HLOOKUP(S$5,DemandCovered!$C$5:$F$55,$Q29+1,0)))</f>
        <v>0</v>
      </c>
      <c r="T29" s="28">
        <f ca="1">IF(SUM(R29:S29)&gt;'Map and Results'!$I46,0,IF((HLOOKUP(R$5,DemandCovered!$C$5:$F$55,$Q29+1,0)+HLOOKUP(S$5,DemandCovered!$C$5:$F$55,$Q29+1,0)+HLOOKUP(T$5,DemandCovered!$C$5:$F$55,$Q29+1,0))&gt;'Map and Results'!$I46,'Map and Results'!$I46,HLOOKUP(T$5,DemandCovered!$C$5:$F$55,$Q29+1,0)))</f>
        <v>0</v>
      </c>
      <c r="U29" s="28">
        <f ca="1">IF(SUM(R29:T29)&gt;'Map and Results'!$I46,0,IF(HLOOKUP(U$5,DemandCovered!$C$5:$F$55,$Q29+1,0)&gt;'Map and Results'!$I46,'Map and Results'!I46,HLOOKUP(U$5,DemandCovered!$C$5:$F$55,$Q29+1,0)))</f>
        <v>10683.573555782439</v>
      </c>
    </row>
    <row r="30" spans="1:23">
      <c r="B30" s="34">
        <v>25</v>
      </c>
      <c r="C30" s="28">
        <f ca="1">CityIntersections!I29*'Map and Results'!$D$14</f>
        <v>0</v>
      </c>
      <c r="D30" s="28">
        <f ca="1">CityIntersections!J29*'Map and Results'!$D$15</f>
        <v>0</v>
      </c>
      <c r="E30" s="28">
        <f ca="1">CityIntersections!K29*'Map and Results'!$D$16</f>
        <v>0</v>
      </c>
      <c r="F30" s="28">
        <f ca="1">MAX('Map and Results'!H47-SUM(CityIntersections!I29:K29),0)*'Map and Results'!$D$17</f>
        <v>78539.816339744837</v>
      </c>
      <c r="J30" s="34">
        <v>25</v>
      </c>
      <c r="K30" s="28">
        <f ca="1">CityIntersections!I29*'Map and Results'!F47</f>
        <v>0</v>
      </c>
      <c r="L30" s="28">
        <f ca="1">CityIntersections!J29*'Map and Results'!F47</f>
        <v>0</v>
      </c>
      <c r="M30" s="28">
        <f ca="1">CityIntersections!K29*'Map and Results'!F47</f>
        <v>0</v>
      </c>
      <c r="N30" s="28">
        <f ca="1">MAX('Map and Results'!H47-SUM(CityIntersections!I29:K29),0)*'Map and Results'!F47</f>
        <v>117809.72450961724</v>
      </c>
      <c r="Q30" s="34">
        <v>25</v>
      </c>
      <c r="R30" s="28">
        <f ca="1">IF(HLOOKUP(R$5,DemandCovered!$C$5:$F$55,$Q30+1,0)&gt;'Map and Results'!$I47,'Map and Results'!$I47,HLOOKUP(R$5,DemandCovered!$C$5:$F$55,$Q30+1,0))</f>
        <v>0</v>
      </c>
      <c r="S30" s="28">
        <f ca="1">IF(R30&gt;='Map and Results'!$I47,0,IF((HLOOKUP(S$5,DemandCovered!$C$5:$F$55,$Q30+1,0)+HLOOKUP(S$5,DemandCovered!$C$5:$F$55,$Q30+1,0))&gt;'Map and Results'!$I47,'Map and Results'!$I47,HLOOKUP(S$5,DemandCovered!$C$5:$F$55,$Q30+1,0)))</f>
        <v>0</v>
      </c>
      <c r="T30" s="28">
        <f ca="1">IF(SUM(R30:S30)&gt;'Map and Results'!$I47,0,IF((HLOOKUP(R$5,DemandCovered!$C$5:$F$55,$Q30+1,0)+HLOOKUP(S$5,DemandCovered!$C$5:$F$55,$Q30+1,0)+HLOOKUP(T$5,DemandCovered!$C$5:$F$55,$Q30+1,0))&gt;'Map and Results'!$I47,'Map and Results'!$I47,HLOOKUP(T$5,DemandCovered!$C$5:$F$55,$Q30+1,0)))</f>
        <v>0</v>
      </c>
      <c r="U30" s="28">
        <f ca="1">IF(SUM(R30:T30)&gt;'Map and Results'!$I47,0,IF(HLOOKUP(U$5,DemandCovered!$C$5:$F$55,$Q30+1,0)&gt;'Map and Results'!$I47,'Map and Results'!I47,HLOOKUP(U$5,DemandCovered!$C$5:$F$55,$Q30+1,0)))</f>
        <v>78539.816339744837</v>
      </c>
    </row>
    <row r="31" spans="1:23">
      <c r="B31" s="34">
        <v>26</v>
      </c>
      <c r="C31" s="28">
        <f ca="1">CityIntersections!I30*'Map and Results'!$D$14</f>
        <v>0</v>
      </c>
      <c r="D31" s="28">
        <f ca="1">CityIntersections!J30*'Map and Results'!$D$15</f>
        <v>0</v>
      </c>
      <c r="E31" s="28">
        <f ca="1">CityIntersections!K30*'Map and Results'!$D$16</f>
        <v>0</v>
      </c>
      <c r="F31" s="28">
        <f ca="1">MAX('Map and Results'!H48-SUM(CityIntersections!I30:K30),0)*'Map and Results'!$D$17</f>
        <v>0</v>
      </c>
      <c r="J31" s="34">
        <v>26</v>
      </c>
      <c r="K31" s="28">
        <f ca="1">CityIntersections!I30*'Map and Results'!F48</f>
        <v>0</v>
      </c>
      <c r="L31" s="28">
        <f ca="1">CityIntersections!J30*'Map and Results'!F48</f>
        <v>0</v>
      </c>
      <c r="M31" s="28">
        <f ca="1">CityIntersections!K30*'Map and Results'!F48</f>
        <v>0</v>
      </c>
      <c r="N31" s="28">
        <f ca="1">MAX('Map and Results'!H48-SUM(CityIntersections!I30:K30),0)*'Map and Results'!F48</f>
        <v>0</v>
      </c>
      <c r="Q31" s="34">
        <v>26</v>
      </c>
      <c r="R31" s="28">
        <f ca="1">IF(HLOOKUP(R$5,DemandCovered!$C$5:$F$55,$Q31+1,0)&gt;'Map and Results'!$I48,'Map and Results'!$I48,HLOOKUP(R$5,DemandCovered!$C$5:$F$55,$Q31+1,0))</f>
        <v>0</v>
      </c>
      <c r="S31" s="28">
        <f ca="1">IF(R31&gt;='Map and Results'!$I48,0,IF((HLOOKUP(S$5,DemandCovered!$C$5:$F$55,$Q31+1,0)+HLOOKUP(S$5,DemandCovered!$C$5:$F$55,$Q31+1,0))&gt;'Map and Results'!$I48,'Map and Results'!$I48,HLOOKUP(S$5,DemandCovered!$C$5:$F$55,$Q31+1,0)))</f>
        <v>0</v>
      </c>
      <c r="T31" s="28">
        <f ca="1">IF(SUM(R31:S31)&gt;'Map and Results'!$I48,0,IF((HLOOKUP(R$5,DemandCovered!$C$5:$F$55,$Q31+1,0)+HLOOKUP(S$5,DemandCovered!$C$5:$F$55,$Q31+1,0)+HLOOKUP(T$5,DemandCovered!$C$5:$F$55,$Q31+1,0))&gt;'Map and Results'!$I48,'Map and Results'!$I48,HLOOKUP(T$5,DemandCovered!$C$5:$F$55,$Q31+1,0)))</f>
        <v>0</v>
      </c>
      <c r="U31" s="28">
        <f ca="1">IF(SUM(R31:T31)&gt;'Map and Results'!$I48,0,IF(HLOOKUP(U$5,DemandCovered!$C$5:$F$55,$Q31+1,0)&gt;'Map and Results'!$I48,'Map and Results'!I48,HLOOKUP(U$5,DemandCovered!$C$5:$F$55,$Q31+1,0)))</f>
        <v>0</v>
      </c>
    </row>
    <row r="32" spans="1:23">
      <c r="B32" s="34">
        <v>27</v>
      </c>
      <c r="C32" s="28">
        <f ca="1">CityIntersections!I31*'Map and Results'!$D$14</f>
        <v>0</v>
      </c>
      <c r="D32" s="28">
        <f ca="1">CityIntersections!J31*'Map and Results'!$D$15</f>
        <v>0</v>
      </c>
      <c r="E32" s="28">
        <f ca="1">CityIntersections!K31*'Map and Results'!$D$16</f>
        <v>0</v>
      </c>
      <c r="F32" s="28">
        <f ca="1">MAX('Map and Results'!H49-SUM(CityIntersections!I31:K31),0)*'Map and Results'!$D$17</f>
        <v>0</v>
      </c>
      <c r="J32" s="34">
        <v>27</v>
      </c>
      <c r="K32" s="28">
        <f ca="1">CityIntersections!I31*'Map and Results'!F49</f>
        <v>0</v>
      </c>
      <c r="L32" s="28">
        <f ca="1">CityIntersections!J31*'Map and Results'!F49</f>
        <v>0</v>
      </c>
      <c r="M32" s="28">
        <f ca="1">CityIntersections!K31*'Map and Results'!F49</f>
        <v>0</v>
      </c>
      <c r="N32" s="28">
        <f ca="1">MAX('Map and Results'!H49-SUM(CityIntersections!I31:K31),0)*'Map and Results'!F49</f>
        <v>0</v>
      </c>
      <c r="Q32" s="34">
        <v>27</v>
      </c>
      <c r="R32" s="28">
        <f ca="1">IF(HLOOKUP(R$5,DemandCovered!$C$5:$F$55,$Q32+1,0)&gt;'Map and Results'!$I49,'Map and Results'!$I49,HLOOKUP(R$5,DemandCovered!$C$5:$F$55,$Q32+1,0))</f>
        <v>0</v>
      </c>
      <c r="S32" s="28">
        <f ca="1">IF(R32&gt;='Map and Results'!$I49,0,IF((HLOOKUP(S$5,DemandCovered!$C$5:$F$55,$Q32+1,0)+HLOOKUP(S$5,DemandCovered!$C$5:$F$55,$Q32+1,0))&gt;'Map and Results'!$I49,'Map and Results'!$I49,HLOOKUP(S$5,DemandCovered!$C$5:$F$55,$Q32+1,0)))</f>
        <v>0</v>
      </c>
      <c r="T32" s="28">
        <f ca="1">IF(SUM(R32:S32)&gt;'Map and Results'!$I49,0,IF((HLOOKUP(R$5,DemandCovered!$C$5:$F$55,$Q32+1,0)+HLOOKUP(S$5,DemandCovered!$C$5:$F$55,$Q32+1,0)+HLOOKUP(T$5,DemandCovered!$C$5:$F$55,$Q32+1,0))&gt;'Map and Results'!$I49,'Map and Results'!$I49,HLOOKUP(T$5,DemandCovered!$C$5:$F$55,$Q32+1,0)))</f>
        <v>0</v>
      </c>
      <c r="U32" s="28">
        <f ca="1">IF(SUM(R32:T32)&gt;'Map and Results'!$I49,0,IF(HLOOKUP(U$5,DemandCovered!$C$5:$F$55,$Q32+1,0)&gt;'Map and Results'!$I49,'Map and Results'!I49,HLOOKUP(U$5,DemandCovered!$C$5:$F$55,$Q32+1,0)))</f>
        <v>0</v>
      </c>
    </row>
    <row r="33" spans="2:21">
      <c r="B33" s="34">
        <v>28</v>
      </c>
      <c r="C33" s="28">
        <f ca="1">CityIntersections!I32*'Map and Results'!$D$14</f>
        <v>0</v>
      </c>
      <c r="D33" s="28">
        <f ca="1">CityIntersections!J32*'Map and Results'!$D$15</f>
        <v>0</v>
      </c>
      <c r="E33" s="28">
        <f ca="1">CityIntersections!K32*'Map and Results'!$D$16</f>
        <v>0</v>
      </c>
      <c r="F33" s="28">
        <f ca="1">MAX('Map and Results'!H50-SUM(CityIntersections!I32:K32),0)*'Map and Results'!$D$17</f>
        <v>0</v>
      </c>
      <c r="J33" s="34">
        <v>28</v>
      </c>
      <c r="K33" s="28">
        <f ca="1">CityIntersections!I32*'Map and Results'!F50</f>
        <v>0</v>
      </c>
      <c r="L33" s="28">
        <f ca="1">CityIntersections!J32*'Map and Results'!F50</f>
        <v>0</v>
      </c>
      <c r="M33" s="28">
        <f ca="1">CityIntersections!K32*'Map and Results'!F50</f>
        <v>0</v>
      </c>
      <c r="N33" s="28">
        <f ca="1">MAX('Map and Results'!H50-SUM(CityIntersections!I32:K32),0)*'Map and Results'!F50</f>
        <v>0</v>
      </c>
      <c r="Q33" s="34">
        <v>28</v>
      </c>
      <c r="R33" s="28">
        <f ca="1">IF(HLOOKUP(R$5,DemandCovered!$C$5:$F$55,$Q33+1,0)&gt;'Map and Results'!$I50,'Map and Results'!$I50,HLOOKUP(R$5,DemandCovered!$C$5:$F$55,$Q33+1,0))</f>
        <v>0</v>
      </c>
      <c r="S33" s="28">
        <f ca="1">IF(R33&gt;='Map and Results'!$I50,0,IF((HLOOKUP(S$5,DemandCovered!$C$5:$F$55,$Q33+1,0)+HLOOKUP(S$5,DemandCovered!$C$5:$F$55,$Q33+1,0))&gt;'Map and Results'!$I50,'Map and Results'!$I50,HLOOKUP(S$5,DemandCovered!$C$5:$F$55,$Q33+1,0)))</f>
        <v>0</v>
      </c>
      <c r="T33" s="28">
        <f ca="1">IF(SUM(R33:S33)&gt;'Map and Results'!$I50,0,IF((HLOOKUP(R$5,DemandCovered!$C$5:$F$55,$Q33+1,0)+HLOOKUP(S$5,DemandCovered!$C$5:$F$55,$Q33+1,0)+HLOOKUP(T$5,DemandCovered!$C$5:$F$55,$Q33+1,0))&gt;'Map and Results'!$I50,'Map and Results'!$I50,HLOOKUP(T$5,DemandCovered!$C$5:$F$55,$Q33+1,0)))</f>
        <v>0</v>
      </c>
      <c r="U33" s="28">
        <f ca="1">IF(SUM(R33:T33)&gt;'Map and Results'!$I50,0,IF(HLOOKUP(U$5,DemandCovered!$C$5:$F$55,$Q33+1,0)&gt;'Map and Results'!$I50,'Map and Results'!I50,HLOOKUP(U$5,DemandCovered!$C$5:$F$55,$Q33+1,0)))</f>
        <v>0</v>
      </c>
    </row>
    <row r="34" spans="2:21">
      <c r="B34" s="34">
        <v>29</v>
      </c>
      <c r="C34" s="28">
        <f ca="1">CityIntersections!I33*'Map and Results'!$D$14</f>
        <v>0</v>
      </c>
      <c r="D34" s="28">
        <f ca="1">CityIntersections!J33*'Map and Results'!$D$15</f>
        <v>0</v>
      </c>
      <c r="E34" s="28">
        <f ca="1">CityIntersections!K33*'Map and Results'!$D$16</f>
        <v>0</v>
      </c>
      <c r="F34" s="28">
        <f ca="1">MAX('Map and Results'!H51-SUM(CityIntersections!I33:K33),0)*'Map and Results'!$D$17</f>
        <v>0</v>
      </c>
      <c r="J34" s="34">
        <v>29</v>
      </c>
      <c r="K34" s="28">
        <f ca="1">CityIntersections!I33*'Map and Results'!F51</f>
        <v>0</v>
      </c>
      <c r="L34" s="28">
        <f ca="1">CityIntersections!J33*'Map and Results'!F51</f>
        <v>0</v>
      </c>
      <c r="M34" s="28">
        <f ca="1">CityIntersections!K33*'Map and Results'!F51</f>
        <v>0</v>
      </c>
      <c r="N34" s="28">
        <f ca="1">MAX('Map and Results'!H51-SUM(CityIntersections!I33:K33),0)*'Map and Results'!F51</f>
        <v>0</v>
      </c>
      <c r="Q34" s="34">
        <v>29</v>
      </c>
      <c r="R34" s="28">
        <f ca="1">IF(HLOOKUP(R$5,DemandCovered!$C$5:$F$55,$Q34+1,0)&gt;'Map and Results'!$I51,'Map and Results'!$I51,HLOOKUP(R$5,DemandCovered!$C$5:$F$55,$Q34+1,0))</f>
        <v>0</v>
      </c>
      <c r="S34" s="28">
        <f ca="1">IF(R34&gt;='Map and Results'!$I51,0,IF((HLOOKUP(S$5,DemandCovered!$C$5:$F$55,$Q34+1,0)+HLOOKUP(S$5,DemandCovered!$C$5:$F$55,$Q34+1,0))&gt;'Map and Results'!$I51,'Map and Results'!$I51,HLOOKUP(S$5,DemandCovered!$C$5:$F$55,$Q34+1,0)))</f>
        <v>0</v>
      </c>
      <c r="T34" s="28">
        <f ca="1">IF(SUM(R34:S34)&gt;'Map and Results'!$I51,0,IF((HLOOKUP(R$5,DemandCovered!$C$5:$F$55,$Q34+1,0)+HLOOKUP(S$5,DemandCovered!$C$5:$F$55,$Q34+1,0)+HLOOKUP(T$5,DemandCovered!$C$5:$F$55,$Q34+1,0))&gt;'Map and Results'!$I51,'Map and Results'!$I51,HLOOKUP(T$5,DemandCovered!$C$5:$F$55,$Q34+1,0)))</f>
        <v>0</v>
      </c>
      <c r="U34" s="28">
        <f ca="1">IF(SUM(R34:T34)&gt;'Map and Results'!$I51,0,IF(HLOOKUP(U$5,DemandCovered!$C$5:$F$55,$Q34+1,0)&gt;'Map and Results'!$I51,'Map and Results'!I51,HLOOKUP(U$5,DemandCovered!$C$5:$F$55,$Q34+1,0)))</f>
        <v>0</v>
      </c>
    </row>
    <row r="35" spans="2:21">
      <c r="B35" s="34">
        <v>30</v>
      </c>
      <c r="C35" s="28">
        <f ca="1">CityIntersections!I34*'Map and Results'!$D$14</f>
        <v>0</v>
      </c>
      <c r="D35" s="28">
        <f ca="1">CityIntersections!J34*'Map and Results'!$D$15</f>
        <v>0</v>
      </c>
      <c r="E35" s="28">
        <f ca="1">CityIntersections!K34*'Map and Results'!$D$16</f>
        <v>0</v>
      </c>
      <c r="F35" s="28">
        <f ca="1">MAX('Map and Results'!H52-SUM(CityIntersections!I34:K34),0)*'Map and Results'!$D$17</f>
        <v>0</v>
      </c>
      <c r="J35" s="34">
        <v>30</v>
      </c>
      <c r="K35" s="28">
        <f ca="1">CityIntersections!I34*'Map and Results'!F52</f>
        <v>0</v>
      </c>
      <c r="L35" s="28">
        <f ca="1">CityIntersections!J34*'Map and Results'!F52</f>
        <v>0</v>
      </c>
      <c r="M35" s="28">
        <f ca="1">CityIntersections!K34*'Map and Results'!F52</f>
        <v>0</v>
      </c>
      <c r="N35" s="28">
        <f ca="1">MAX('Map and Results'!H52-SUM(CityIntersections!I34:K34),0)*'Map and Results'!F52</f>
        <v>0</v>
      </c>
      <c r="Q35" s="34">
        <v>30</v>
      </c>
      <c r="R35" s="28">
        <f ca="1">IF(HLOOKUP(R$5,DemandCovered!$C$5:$F$55,$Q35+1,0)&gt;'Map and Results'!$I52,'Map and Results'!$I52,HLOOKUP(R$5,DemandCovered!$C$5:$F$55,$Q35+1,0))</f>
        <v>0</v>
      </c>
      <c r="S35" s="28">
        <f ca="1">IF(R35&gt;='Map and Results'!$I52,0,IF((HLOOKUP(S$5,DemandCovered!$C$5:$F$55,$Q35+1,0)+HLOOKUP(S$5,DemandCovered!$C$5:$F$55,$Q35+1,0))&gt;'Map and Results'!$I52,'Map and Results'!$I52,HLOOKUP(S$5,DemandCovered!$C$5:$F$55,$Q35+1,0)))</f>
        <v>0</v>
      </c>
      <c r="T35" s="28">
        <f ca="1">IF(SUM(R35:S35)&gt;'Map and Results'!$I52,0,IF((HLOOKUP(R$5,DemandCovered!$C$5:$F$55,$Q35+1,0)+HLOOKUP(S$5,DemandCovered!$C$5:$F$55,$Q35+1,0)+HLOOKUP(T$5,DemandCovered!$C$5:$F$55,$Q35+1,0))&gt;'Map and Results'!$I52,'Map and Results'!$I52,HLOOKUP(T$5,DemandCovered!$C$5:$F$55,$Q35+1,0)))</f>
        <v>0</v>
      </c>
      <c r="U35" s="28">
        <f ca="1">IF(SUM(R35:T35)&gt;'Map and Results'!$I52,0,IF(HLOOKUP(U$5,DemandCovered!$C$5:$F$55,$Q35+1,0)&gt;'Map and Results'!$I52,'Map and Results'!I52,HLOOKUP(U$5,DemandCovered!$C$5:$F$55,$Q35+1,0)))</f>
        <v>0</v>
      </c>
    </row>
    <row r="36" spans="2:21">
      <c r="B36" s="34">
        <v>31</v>
      </c>
      <c r="C36" s="28">
        <f ca="1">CityIntersections!I35*'Map and Results'!$D$14</f>
        <v>0</v>
      </c>
      <c r="D36" s="28">
        <f ca="1">CityIntersections!J35*'Map and Results'!$D$15</f>
        <v>0</v>
      </c>
      <c r="E36" s="28">
        <f ca="1">CityIntersections!K35*'Map and Results'!$D$16</f>
        <v>0</v>
      </c>
      <c r="F36" s="28">
        <f ca="1">MAX('Map and Results'!H53-SUM(CityIntersections!I35:K35),0)*'Map and Results'!$D$17</f>
        <v>0</v>
      </c>
      <c r="J36" s="34">
        <v>31</v>
      </c>
      <c r="K36" s="28">
        <f ca="1">CityIntersections!I35*'Map and Results'!F53</f>
        <v>0</v>
      </c>
      <c r="L36" s="28">
        <f ca="1">CityIntersections!J35*'Map and Results'!F53</f>
        <v>0</v>
      </c>
      <c r="M36" s="28">
        <f ca="1">CityIntersections!K35*'Map and Results'!F53</f>
        <v>0</v>
      </c>
      <c r="N36" s="28">
        <f ca="1">MAX('Map and Results'!H53-SUM(CityIntersections!I35:K35),0)*'Map and Results'!F53</f>
        <v>0</v>
      </c>
      <c r="Q36" s="34">
        <v>31</v>
      </c>
      <c r="R36" s="28">
        <f ca="1">IF(HLOOKUP(R$5,DemandCovered!$C$5:$F$55,$Q36+1,0)&gt;'Map and Results'!$I53,'Map and Results'!$I53,HLOOKUP(R$5,DemandCovered!$C$5:$F$55,$Q36+1,0))</f>
        <v>0</v>
      </c>
      <c r="S36" s="28">
        <f ca="1">IF(R36&gt;='Map and Results'!$I53,0,IF((HLOOKUP(S$5,DemandCovered!$C$5:$F$55,$Q36+1,0)+HLOOKUP(S$5,DemandCovered!$C$5:$F$55,$Q36+1,0))&gt;'Map and Results'!$I53,'Map and Results'!$I53,HLOOKUP(S$5,DemandCovered!$C$5:$F$55,$Q36+1,0)))</f>
        <v>0</v>
      </c>
      <c r="T36" s="28">
        <f ca="1">IF(SUM(R36:S36)&gt;'Map and Results'!$I53,0,IF((HLOOKUP(R$5,DemandCovered!$C$5:$F$55,$Q36+1,0)+HLOOKUP(S$5,DemandCovered!$C$5:$F$55,$Q36+1,0)+HLOOKUP(T$5,DemandCovered!$C$5:$F$55,$Q36+1,0))&gt;'Map and Results'!$I53,'Map and Results'!$I53,HLOOKUP(T$5,DemandCovered!$C$5:$F$55,$Q36+1,0)))</f>
        <v>0</v>
      </c>
      <c r="U36" s="28">
        <f ca="1">IF(SUM(R36:T36)&gt;'Map and Results'!$I53,0,IF(HLOOKUP(U$5,DemandCovered!$C$5:$F$55,$Q36+1,0)&gt;'Map and Results'!$I53,'Map and Results'!I53,HLOOKUP(U$5,DemandCovered!$C$5:$F$55,$Q36+1,0)))</f>
        <v>0</v>
      </c>
    </row>
    <row r="37" spans="2:21">
      <c r="B37" s="34">
        <v>32</v>
      </c>
      <c r="C37" s="28">
        <f ca="1">CityIntersections!I36*'Map and Results'!$D$14</f>
        <v>0</v>
      </c>
      <c r="D37" s="28">
        <f ca="1">CityIntersections!J36*'Map and Results'!$D$15</f>
        <v>0</v>
      </c>
      <c r="E37" s="28">
        <f ca="1">CityIntersections!K36*'Map and Results'!$D$16</f>
        <v>0</v>
      </c>
      <c r="F37" s="28">
        <f ca="1">MAX('Map and Results'!H54-SUM(CityIntersections!I36:K36),0)*'Map and Results'!$D$17</f>
        <v>0</v>
      </c>
      <c r="J37" s="34">
        <v>32</v>
      </c>
      <c r="K37" s="28">
        <f ca="1">CityIntersections!I36*'Map and Results'!F54</f>
        <v>0</v>
      </c>
      <c r="L37" s="28">
        <f ca="1">CityIntersections!J36*'Map and Results'!F54</f>
        <v>0</v>
      </c>
      <c r="M37" s="28">
        <f ca="1">CityIntersections!K36*'Map and Results'!F54</f>
        <v>0</v>
      </c>
      <c r="N37" s="28">
        <f ca="1">MAX('Map and Results'!H54-SUM(CityIntersections!I36:K36),0)*'Map and Results'!F54</f>
        <v>0</v>
      </c>
      <c r="Q37" s="34">
        <v>32</v>
      </c>
      <c r="R37" s="28">
        <f ca="1">IF(HLOOKUP(R$5,DemandCovered!$C$5:$F$55,$Q37+1,0)&gt;'Map and Results'!$I54,'Map and Results'!$I54,HLOOKUP(R$5,DemandCovered!$C$5:$F$55,$Q37+1,0))</f>
        <v>0</v>
      </c>
      <c r="S37" s="28">
        <f ca="1">IF(R37&gt;='Map and Results'!$I54,0,IF((HLOOKUP(S$5,DemandCovered!$C$5:$F$55,$Q37+1,0)+HLOOKUP(S$5,DemandCovered!$C$5:$F$55,$Q37+1,0))&gt;'Map and Results'!$I54,'Map and Results'!$I54,HLOOKUP(S$5,DemandCovered!$C$5:$F$55,$Q37+1,0)))</f>
        <v>0</v>
      </c>
      <c r="T37" s="28">
        <f ca="1">IF(SUM(R37:S37)&gt;'Map and Results'!$I54,0,IF((HLOOKUP(R$5,DemandCovered!$C$5:$F$55,$Q37+1,0)+HLOOKUP(S$5,DemandCovered!$C$5:$F$55,$Q37+1,0)+HLOOKUP(T$5,DemandCovered!$C$5:$F$55,$Q37+1,0))&gt;'Map and Results'!$I54,'Map and Results'!$I54,HLOOKUP(T$5,DemandCovered!$C$5:$F$55,$Q37+1,0)))</f>
        <v>0</v>
      </c>
      <c r="U37" s="28">
        <f ca="1">IF(SUM(R37:T37)&gt;'Map and Results'!$I54,0,IF(HLOOKUP(U$5,DemandCovered!$C$5:$F$55,$Q37+1,0)&gt;'Map and Results'!$I54,'Map and Results'!I54,HLOOKUP(U$5,DemandCovered!$C$5:$F$55,$Q37+1,0)))</f>
        <v>0</v>
      </c>
    </row>
    <row r="38" spans="2:21">
      <c r="B38" s="34">
        <v>33</v>
      </c>
      <c r="C38" s="28">
        <f ca="1">CityIntersections!I37*'Map and Results'!$D$14</f>
        <v>0</v>
      </c>
      <c r="D38" s="28">
        <f ca="1">CityIntersections!J37*'Map and Results'!$D$15</f>
        <v>0</v>
      </c>
      <c r="E38" s="28">
        <f ca="1">CityIntersections!K37*'Map and Results'!$D$16</f>
        <v>0</v>
      </c>
      <c r="F38" s="28">
        <f ca="1">MAX('Map and Results'!H55-SUM(CityIntersections!I37:K37),0)*'Map and Results'!$D$17</f>
        <v>0</v>
      </c>
      <c r="J38" s="34">
        <v>33</v>
      </c>
      <c r="K38" s="28">
        <f ca="1">CityIntersections!I37*'Map and Results'!F55</f>
        <v>0</v>
      </c>
      <c r="L38" s="28">
        <f ca="1">CityIntersections!J37*'Map and Results'!F55</f>
        <v>0</v>
      </c>
      <c r="M38" s="28">
        <f ca="1">CityIntersections!K37*'Map and Results'!F55</f>
        <v>0</v>
      </c>
      <c r="N38" s="28">
        <f ca="1">MAX('Map and Results'!H55-SUM(CityIntersections!I37:K37),0)*'Map and Results'!F55</f>
        <v>0</v>
      </c>
      <c r="Q38" s="34">
        <v>33</v>
      </c>
      <c r="R38" s="28">
        <f ca="1">IF(HLOOKUP(R$5,DemandCovered!$C$5:$F$55,$Q38+1,0)&gt;'Map and Results'!$I55,'Map and Results'!$I55,HLOOKUP(R$5,DemandCovered!$C$5:$F$55,$Q38+1,0))</f>
        <v>0</v>
      </c>
      <c r="S38" s="28">
        <f ca="1">IF(R38&gt;='Map and Results'!$I55,0,IF((HLOOKUP(S$5,DemandCovered!$C$5:$F$55,$Q38+1,0)+HLOOKUP(S$5,DemandCovered!$C$5:$F$55,$Q38+1,0))&gt;'Map and Results'!$I55,'Map and Results'!$I55,HLOOKUP(S$5,DemandCovered!$C$5:$F$55,$Q38+1,0)))</f>
        <v>0</v>
      </c>
      <c r="T38" s="28">
        <f ca="1">IF(SUM(R38:S38)&gt;'Map and Results'!$I55,0,IF((HLOOKUP(R$5,DemandCovered!$C$5:$F$55,$Q38+1,0)+HLOOKUP(S$5,DemandCovered!$C$5:$F$55,$Q38+1,0)+HLOOKUP(T$5,DemandCovered!$C$5:$F$55,$Q38+1,0))&gt;'Map and Results'!$I55,'Map and Results'!$I55,HLOOKUP(T$5,DemandCovered!$C$5:$F$55,$Q38+1,0)))</f>
        <v>0</v>
      </c>
      <c r="U38" s="28">
        <f ca="1">IF(SUM(R38:T38)&gt;'Map and Results'!$I55,0,IF(HLOOKUP(U$5,DemandCovered!$C$5:$F$55,$Q38+1,0)&gt;'Map and Results'!$I55,'Map and Results'!I55,HLOOKUP(U$5,DemandCovered!$C$5:$F$55,$Q38+1,0)))</f>
        <v>0</v>
      </c>
    </row>
    <row r="39" spans="2:21">
      <c r="B39" s="34">
        <v>34</v>
      </c>
      <c r="C39" s="28">
        <f ca="1">CityIntersections!I38*'Map and Results'!$D$14</f>
        <v>0</v>
      </c>
      <c r="D39" s="28">
        <f ca="1">CityIntersections!J38*'Map and Results'!$D$15</f>
        <v>0</v>
      </c>
      <c r="E39" s="28">
        <f ca="1">CityIntersections!K38*'Map and Results'!$D$16</f>
        <v>0</v>
      </c>
      <c r="F39" s="28">
        <f ca="1">MAX('Map and Results'!H56-SUM(CityIntersections!I38:K38),0)*'Map and Results'!$D$17</f>
        <v>0</v>
      </c>
      <c r="J39" s="34">
        <v>34</v>
      </c>
      <c r="K39" s="28">
        <f ca="1">CityIntersections!I38*'Map and Results'!F56</f>
        <v>0</v>
      </c>
      <c r="L39" s="28">
        <f ca="1">CityIntersections!J38*'Map and Results'!F56</f>
        <v>0</v>
      </c>
      <c r="M39" s="28">
        <f ca="1">CityIntersections!K38*'Map and Results'!F56</f>
        <v>0</v>
      </c>
      <c r="N39" s="28">
        <f ca="1">MAX('Map and Results'!H56-SUM(CityIntersections!I38:K38),0)*'Map and Results'!F56</f>
        <v>0</v>
      </c>
      <c r="Q39" s="34">
        <v>34</v>
      </c>
      <c r="R39" s="28">
        <f ca="1">IF(HLOOKUP(R$5,DemandCovered!$C$5:$F$55,$Q39+1,0)&gt;'Map and Results'!$I56,'Map and Results'!$I56,HLOOKUP(R$5,DemandCovered!$C$5:$F$55,$Q39+1,0))</f>
        <v>0</v>
      </c>
      <c r="S39" s="28">
        <f ca="1">IF(R39&gt;='Map and Results'!$I56,0,IF((HLOOKUP(S$5,DemandCovered!$C$5:$F$55,$Q39+1,0)+HLOOKUP(S$5,DemandCovered!$C$5:$F$55,$Q39+1,0))&gt;'Map and Results'!$I56,'Map and Results'!$I56,HLOOKUP(S$5,DemandCovered!$C$5:$F$55,$Q39+1,0)))</f>
        <v>0</v>
      </c>
      <c r="T39" s="28">
        <f ca="1">IF(SUM(R39:S39)&gt;'Map and Results'!$I56,0,IF((HLOOKUP(R$5,DemandCovered!$C$5:$F$55,$Q39+1,0)+HLOOKUP(S$5,DemandCovered!$C$5:$F$55,$Q39+1,0)+HLOOKUP(T$5,DemandCovered!$C$5:$F$55,$Q39+1,0))&gt;'Map and Results'!$I56,'Map and Results'!$I56,HLOOKUP(T$5,DemandCovered!$C$5:$F$55,$Q39+1,0)))</f>
        <v>0</v>
      </c>
      <c r="U39" s="28">
        <f ca="1">IF(SUM(R39:T39)&gt;'Map and Results'!$I56,0,IF(HLOOKUP(U$5,DemandCovered!$C$5:$F$55,$Q39+1,0)&gt;'Map and Results'!$I56,'Map and Results'!I56,HLOOKUP(U$5,DemandCovered!$C$5:$F$55,$Q39+1,0)))</f>
        <v>0</v>
      </c>
    </row>
    <row r="40" spans="2:21">
      <c r="B40" s="34">
        <v>35</v>
      </c>
      <c r="C40" s="28">
        <f ca="1">CityIntersections!I39*'Map and Results'!$D$14</f>
        <v>0</v>
      </c>
      <c r="D40" s="28">
        <f ca="1">CityIntersections!J39*'Map and Results'!$D$15</f>
        <v>0</v>
      </c>
      <c r="E40" s="28">
        <f ca="1">CityIntersections!K39*'Map and Results'!$D$16</f>
        <v>0</v>
      </c>
      <c r="F40" s="28">
        <f ca="1">MAX('Map and Results'!H57-SUM(CityIntersections!I39:K39),0)*'Map and Results'!$D$17</f>
        <v>0</v>
      </c>
      <c r="J40" s="34">
        <v>35</v>
      </c>
      <c r="K40" s="28">
        <f ca="1">CityIntersections!I39*'Map and Results'!F57</f>
        <v>0</v>
      </c>
      <c r="L40" s="28">
        <f ca="1">CityIntersections!J39*'Map and Results'!F57</f>
        <v>0</v>
      </c>
      <c r="M40" s="28">
        <f ca="1">CityIntersections!K39*'Map and Results'!F57</f>
        <v>0</v>
      </c>
      <c r="N40" s="28">
        <f ca="1">MAX('Map and Results'!H57-SUM(CityIntersections!I39:K39),0)*'Map and Results'!F57</f>
        <v>0</v>
      </c>
      <c r="Q40" s="34">
        <v>35</v>
      </c>
      <c r="R40" s="28">
        <f ca="1">IF(HLOOKUP(R$5,DemandCovered!$C$5:$F$55,$Q40+1,0)&gt;'Map and Results'!$I57,'Map and Results'!$I57,HLOOKUP(R$5,DemandCovered!$C$5:$F$55,$Q40+1,0))</f>
        <v>0</v>
      </c>
      <c r="S40" s="28">
        <f ca="1">IF(R40&gt;='Map and Results'!$I57,0,IF((HLOOKUP(S$5,DemandCovered!$C$5:$F$55,$Q40+1,0)+HLOOKUP(S$5,DemandCovered!$C$5:$F$55,$Q40+1,0))&gt;'Map and Results'!$I57,'Map and Results'!$I57,HLOOKUP(S$5,DemandCovered!$C$5:$F$55,$Q40+1,0)))</f>
        <v>0</v>
      </c>
      <c r="T40" s="28">
        <f ca="1">IF(SUM(R40:S40)&gt;'Map and Results'!$I57,0,IF((HLOOKUP(R$5,DemandCovered!$C$5:$F$55,$Q40+1,0)+HLOOKUP(S$5,DemandCovered!$C$5:$F$55,$Q40+1,0)+HLOOKUP(T$5,DemandCovered!$C$5:$F$55,$Q40+1,0))&gt;'Map and Results'!$I57,'Map and Results'!$I57,HLOOKUP(T$5,DemandCovered!$C$5:$F$55,$Q40+1,0)))</f>
        <v>0</v>
      </c>
      <c r="U40" s="28">
        <f ca="1">IF(SUM(R40:T40)&gt;'Map and Results'!$I57,0,IF(HLOOKUP(U$5,DemandCovered!$C$5:$F$55,$Q40+1,0)&gt;'Map and Results'!$I57,'Map and Results'!I57,HLOOKUP(U$5,DemandCovered!$C$5:$F$55,$Q40+1,0)))</f>
        <v>0</v>
      </c>
    </row>
    <row r="41" spans="2:21">
      <c r="B41" s="34">
        <v>36</v>
      </c>
      <c r="C41" s="28">
        <f ca="1">CityIntersections!I40*'Map and Results'!$D$14</f>
        <v>0</v>
      </c>
      <c r="D41" s="28">
        <f ca="1">CityIntersections!J40*'Map and Results'!$D$15</f>
        <v>0</v>
      </c>
      <c r="E41" s="28">
        <f ca="1">CityIntersections!K40*'Map and Results'!$D$16</f>
        <v>0</v>
      </c>
      <c r="F41" s="28">
        <f ca="1">MAX('Map and Results'!H58-SUM(CityIntersections!I40:K40),0)*'Map and Results'!$D$17</f>
        <v>0</v>
      </c>
      <c r="J41" s="34">
        <v>36</v>
      </c>
      <c r="K41" s="28">
        <f ca="1">CityIntersections!I40*'Map and Results'!F58</f>
        <v>0</v>
      </c>
      <c r="L41" s="28">
        <f ca="1">CityIntersections!J40*'Map and Results'!F58</f>
        <v>0</v>
      </c>
      <c r="M41" s="28">
        <f ca="1">CityIntersections!K40*'Map and Results'!F58</f>
        <v>0</v>
      </c>
      <c r="N41" s="28">
        <f ca="1">MAX('Map and Results'!H58-SUM(CityIntersections!I40:K40),0)*'Map and Results'!F58</f>
        <v>0</v>
      </c>
      <c r="Q41" s="34">
        <v>36</v>
      </c>
      <c r="R41" s="28">
        <f ca="1">IF(HLOOKUP(R$5,DemandCovered!$C$5:$F$55,$Q41+1,0)&gt;'Map and Results'!$I58,'Map and Results'!$I58,HLOOKUP(R$5,DemandCovered!$C$5:$F$55,$Q41+1,0))</f>
        <v>0</v>
      </c>
      <c r="S41" s="28">
        <f ca="1">IF(R41&gt;='Map and Results'!$I58,0,IF((HLOOKUP(S$5,DemandCovered!$C$5:$F$55,$Q41+1,0)+HLOOKUP(S$5,DemandCovered!$C$5:$F$55,$Q41+1,0))&gt;'Map and Results'!$I58,'Map and Results'!$I58,HLOOKUP(S$5,DemandCovered!$C$5:$F$55,$Q41+1,0)))</f>
        <v>0</v>
      </c>
      <c r="T41" s="28">
        <f ca="1">IF(SUM(R41:S41)&gt;'Map and Results'!$I58,0,IF((HLOOKUP(R$5,DemandCovered!$C$5:$F$55,$Q41+1,0)+HLOOKUP(S$5,DemandCovered!$C$5:$F$55,$Q41+1,0)+HLOOKUP(T$5,DemandCovered!$C$5:$F$55,$Q41+1,0))&gt;'Map and Results'!$I58,'Map and Results'!$I58,HLOOKUP(T$5,DemandCovered!$C$5:$F$55,$Q41+1,0)))</f>
        <v>0</v>
      </c>
      <c r="U41" s="28">
        <f ca="1">IF(SUM(R41:T41)&gt;'Map and Results'!$I58,0,IF(HLOOKUP(U$5,DemandCovered!$C$5:$F$55,$Q41+1,0)&gt;'Map and Results'!$I58,'Map and Results'!I58,HLOOKUP(U$5,DemandCovered!$C$5:$F$55,$Q41+1,0)))</f>
        <v>0</v>
      </c>
    </row>
    <row r="42" spans="2:21">
      <c r="B42" s="34">
        <v>37</v>
      </c>
      <c r="C42" s="28">
        <f ca="1">CityIntersections!I41*'Map and Results'!$D$14</f>
        <v>0</v>
      </c>
      <c r="D42" s="28">
        <f ca="1">CityIntersections!J41*'Map and Results'!$D$15</f>
        <v>0</v>
      </c>
      <c r="E42" s="28">
        <f ca="1">CityIntersections!K41*'Map and Results'!$D$16</f>
        <v>0</v>
      </c>
      <c r="F42" s="28">
        <f ca="1">MAX('Map and Results'!H59-SUM(CityIntersections!I41:K41),0)*'Map and Results'!$D$17</f>
        <v>0</v>
      </c>
      <c r="J42" s="34">
        <v>37</v>
      </c>
      <c r="K42" s="28">
        <f ca="1">CityIntersections!I41*'Map and Results'!F59</f>
        <v>0</v>
      </c>
      <c r="L42" s="28">
        <f ca="1">CityIntersections!J41*'Map and Results'!F59</f>
        <v>0</v>
      </c>
      <c r="M42" s="28">
        <f ca="1">CityIntersections!K41*'Map and Results'!F59</f>
        <v>0</v>
      </c>
      <c r="N42" s="28">
        <f ca="1">MAX('Map and Results'!H59-SUM(CityIntersections!I41:K41),0)*'Map and Results'!F59</f>
        <v>0</v>
      </c>
      <c r="Q42" s="34">
        <v>37</v>
      </c>
      <c r="R42" s="28">
        <f ca="1">IF(HLOOKUP(R$5,DemandCovered!$C$5:$F$55,$Q42+1,0)&gt;'Map and Results'!$I59,'Map and Results'!$I59,HLOOKUP(R$5,DemandCovered!$C$5:$F$55,$Q42+1,0))</f>
        <v>0</v>
      </c>
      <c r="S42" s="28">
        <f ca="1">IF(R42&gt;='Map and Results'!$I59,0,IF((HLOOKUP(S$5,DemandCovered!$C$5:$F$55,$Q42+1,0)+HLOOKUP(S$5,DemandCovered!$C$5:$F$55,$Q42+1,0))&gt;'Map and Results'!$I59,'Map and Results'!$I59,HLOOKUP(S$5,DemandCovered!$C$5:$F$55,$Q42+1,0)))</f>
        <v>0</v>
      </c>
      <c r="T42" s="28">
        <f ca="1">IF(SUM(R42:S42)&gt;'Map and Results'!$I59,0,IF((HLOOKUP(R$5,DemandCovered!$C$5:$F$55,$Q42+1,0)+HLOOKUP(S$5,DemandCovered!$C$5:$F$55,$Q42+1,0)+HLOOKUP(T$5,DemandCovered!$C$5:$F$55,$Q42+1,0))&gt;'Map and Results'!$I59,'Map and Results'!$I59,HLOOKUP(T$5,DemandCovered!$C$5:$F$55,$Q42+1,0)))</f>
        <v>0</v>
      </c>
      <c r="U42" s="28">
        <f ca="1">IF(SUM(R42:T42)&gt;'Map and Results'!$I59,0,IF(HLOOKUP(U$5,DemandCovered!$C$5:$F$55,$Q42+1,0)&gt;'Map and Results'!$I59,'Map and Results'!I59,HLOOKUP(U$5,DemandCovered!$C$5:$F$55,$Q42+1,0)))</f>
        <v>0</v>
      </c>
    </row>
    <row r="43" spans="2:21">
      <c r="B43" s="34">
        <v>38</v>
      </c>
      <c r="C43" s="28">
        <f ca="1">CityIntersections!I42*'Map and Results'!$D$14</f>
        <v>0</v>
      </c>
      <c r="D43" s="28">
        <f ca="1">CityIntersections!J42*'Map and Results'!$D$15</f>
        <v>0</v>
      </c>
      <c r="E43" s="28">
        <f ca="1">CityIntersections!K42*'Map and Results'!$D$16</f>
        <v>0</v>
      </c>
      <c r="F43" s="28">
        <f ca="1">MAX('Map and Results'!H60-SUM(CityIntersections!I42:K42),0)*'Map and Results'!$D$17</f>
        <v>0</v>
      </c>
      <c r="J43" s="34">
        <v>38</v>
      </c>
      <c r="K43" s="28">
        <f ca="1">CityIntersections!I42*'Map and Results'!F60</f>
        <v>0</v>
      </c>
      <c r="L43" s="28">
        <f ca="1">CityIntersections!J42*'Map and Results'!F60</f>
        <v>0</v>
      </c>
      <c r="M43" s="28">
        <f ca="1">CityIntersections!K42*'Map and Results'!F60</f>
        <v>0</v>
      </c>
      <c r="N43" s="28">
        <f ca="1">MAX('Map and Results'!H60-SUM(CityIntersections!I42:K42),0)*'Map and Results'!F60</f>
        <v>0</v>
      </c>
      <c r="Q43" s="34">
        <v>38</v>
      </c>
      <c r="R43" s="28">
        <f ca="1">IF(HLOOKUP(R$5,DemandCovered!$C$5:$F$55,$Q43+1,0)&gt;'Map and Results'!$I60,'Map and Results'!$I60,HLOOKUP(R$5,DemandCovered!$C$5:$F$55,$Q43+1,0))</f>
        <v>0</v>
      </c>
      <c r="S43" s="28">
        <f ca="1">IF(R43&gt;='Map and Results'!$I60,0,IF((HLOOKUP(S$5,DemandCovered!$C$5:$F$55,$Q43+1,0)+HLOOKUP(S$5,DemandCovered!$C$5:$F$55,$Q43+1,0))&gt;'Map and Results'!$I60,'Map and Results'!$I60,HLOOKUP(S$5,DemandCovered!$C$5:$F$55,$Q43+1,0)))</f>
        <v>0</v>
      </c>
      <c r="T43" s="28">
        <f ca="1">IF(SUM(R43:S43)&gt;'Map and Results'!$I60,0,IF((HLOOKUP(R$5,DemandCovered!$C$5:$F$55,$Q43+1,0)+HLOOKUP(S$5,DemandCovered!$C$5:$F$55,$Q43+1,0)+HLOOKUP(T$5,DemandCovered!$C$5:$F$55,$Q43+1,0))&gt;'Map and Results'!$I60,'Map and Results'!$I60,HLOOKUP(T$5,DemandCovered!$C$5:$F$55,$Q43+1,0)))</f>
        <v>0</v>
      </c>
      <c r="U43" s="28">
        <f ca="1">IF(SUM(R43:T43)&gt;'Map and Results'!$I60,0,IF(HLOOKUP(U$5,DemandCovered!$C$5:$F$55,$Q43+1,0)&gt;'Map and Results'!$I60,'Map and Results'!I60,HLOOKUP(U$5,DemandCovered!$C$5:$F$55,$Q43+1,0)))</f>
        <v>0</v>
      </c>
    </row>
    <row r="44" spans="2:21">
      <c r="B44" s="34">
        <v>39</v>
      </c>
      <c r="C44" s="28">
        <f ca="1">CityIntersections!I43*'Map and Results'!$D$14</f>
        <v>0</v>
      </c>
      <c r="D44" s="28">
        <f ca="1">CityIntersections!J43*'Map and Results'!$D$15</f>
        <v>0</v>
      </c>
      <c r="E44" s="28">
        <f ca="1">CityIntersections!K43*'Map and Results'!$D$16</f>
        <v>0</v>
      </c>
      <c r="F44" s="28">
        <f ca="1">MAX('Map and Results'!H61-SUM(CityIntersections!I43:K43),0)*'Map and Results'!$D$17</f>
        <v>0</v>
      </c>
      <c r="J44" s="34">
        <v>39</v>
      </c>
      <c r="K44" s="28">
        <f ca="1">CityIntersections!I43*'Map and Results'!F61</f>
        <v>0</v>
      </c>
      <c r="L44" s="28">
        <f ca="1">CityIntersections!J43*'Map and Results'!F61</f>
        <v>0</v>
      </c>
      <c r="M44" s="28">
        <f ca="1">CityIntersections!K43*'Map and Results'!F61</f>
        <v>0</v>
      </c>
      <c r="N44" s="28">
        <f ca="1">MAX('Map and Results'!H61-SUM(CityIntersections!I43:K43),0)*'Map and Results'!F61</f>
        <v>0</v>
      </c>
      <c r="Q44" s="34">
        <v>39</v>
      </c>
      <c r="R44" s="28">
        <f ca="1">IF(HLOOKUP(R$5,DemandCovered!$C$5:$F$55,$Q44+1,0)&gt;'Map and Results'!$I61,'Map and Results'!$I61,HLOOKUP(R$5,DemandCovered!$C$5:$F$55,$Q44+1,0))</f>
        <v>0</v>
      </c>
      <c r="S44" s="28">
        <f ca="1">IF(R44&gt;='Map and Results'!$I61,0,IF((HLOOKUP(S$5,DemandCovered!$C$5:$F$55,$Q44+1,0)+HLOOKUP(S$5,DemandCovered!$C$5:$F$55,$Q44+1,0))&gt;'Map and Results'!$I61,'Map and Results'!$I61,HLOOKUP(S$5,DemandCovered!$C$5:$F$55,$Q44+1,0)))</f>
        <v>0</v>
      </c>
      <c r="T44" s="28">
        <f ca="1">IF(SUM(R44:S44)&gt;'Map and Results'!$I61,0,IF((HLOOKUP(R$5,DemandCovered!$C$5:$F$55,$Q44+1,0)+HLOOKUP(S$5,DemandCovered!$C$5:$F$55,$Q44+1,0)+HLOOKUP(T$5,DemandCovered!$C$5:$F$55,$Q44+1,0))&gt;'Map and Results'!$I61,'Map and Results'!$I61,HLOOKUP(T$5,DemandCovered!$C$5:$F$55,$Q44+1,0)))</f>
        <v>0</v>
      </c>
      <c r="U44" s="28">
        <f ca="1">IF(SUM(R44:T44)&gt;'Map and Results'!$I61,0,IF(HLOOKUP(U$5,DemandCovered!$C$5:$F$55,$Q44+1,0)&gt;'Map and Results'!$I61,'Map and Results'!I61,HLOOKUP(U$5,DemandCovered!$C$5:$F$55,$Q44+1,0)))</f>
        <v>0</v>
      </c>
    </row>
    <row r="45" spans="2:21">
      <c r="B45" s="34">
        <v>40</v>
      </c>
      <c r="C45" s="28">
        <f ca="1">CityIntersections!I44*'Map and Results'!$D$14</f>
        <v>0</v>
      </c>
      <c r="D45" s="28">
        <f ca="1">CityIntersections!J44*'Map and Results'!$D$15</f>
        <v>0</v>
      </c>
      <c r="E45" s="28">
        <f ca="1">CityIntersections!K44*'Map and Results'!$D$16</f>
        <v>0</v>
      </c>
      <c r="F45" s="28">
        <f ca="1">MAX('Map and Results'!H62-SUM(CityIntersections!I44:K44),0)*'Map and Results'!$D$17</f>
        <v>0</v>
      </c>
      <c r="J45" s="34">
        <v>40</v>
      </c>
      <c r="K45" s="28">
        <f ca="1">CityIntersections!I44*'Map and Results'!F62</f>
        <v>0</v>
      </c>
      <c r="L45" s="28">
        <f ca="1">CityIntersections!J44*'Map and Results'!F62</f>
        <v>0</v>
      </c>
      <c r="M45" s="28">
        <f ca="1">CityIntersections!K44*'Map and Results'!F62</f>
        <v>0</v>
      </c>
      <c r="N45" s="28">
        <f ca="1">MAX('Map and Results'!H62-SUM(CityIntersections!I44:K44),0)*'Map and Results'!F62</f>
        <v>0</v>
      </c>
      <c r="Q45" s="34">
        <v>40</v>
      </c>
      <c r="R45" s="28">
        <f ca="1">IF(HLOOKUP(R$5,DemandCovered!$C$5:$F$55,$Q45+1,0)&gt;'Map and Results'!$I62,'Map and Results'!$I62,HLOOKUP(R$5,DemandCovered!$C$5:$F$55,$Q45+1,0))</f>
        <v>0</v>
      </c>
      <c r="S45" s="28">
        <f ca="1">IF(R45&gt;='Map and Results'!$I62,0,IF((HLOOKUP(S$5,DemandCovered!$C$5:$F$55,$Q45+1,0)+HLOOKUP(S$5,DemandCovered!$C$5:$F$55,$Q45+1,0))&gt;'Map and Results'!$I62,'Map and Results'!$I62,HLOOKUP(S$5,DemandCovered!$C$5:$F$55,$Q45+1,0)))</f>
        <v>0</v>
      </c>
      <c r="T45" s="28">
        <f ca="1">IF(SUM(R45:S45)&gt;'Map and Results'!$I62,0,IF((HLOOKUP(R$5,DemandCovered!$C$5:$F$55,$Q45+1,0)+HLOOKUP(S$5,DemandCovered!$C$5:$F$55,$Q45+1,0)+HLOOKUP(T$5,DemandCovered!$C$5:$F$55,$Q45+1,0))&gt;'Map and Results'!$I62,'Map and Results'!$I62,HLOOKUP(T$5,DemandCovered!$C$5:$F$55,$Q45+1,0)))</f>
        <v>0</v>
      </c>
      <c r="U45" s="28">
        <f ca="1">IF(SUM(R45:T45)&gt;'Map and Results'!$I62,0,IF(HLOOKUP(U$5,DemandCovered!$C$5:$F$55,$Q45+1,0)&gt;'Map and Results'!$I62,'Map and Results'!I62,HLOOKUP(U$5,DemandCovered!$C$5:$F$55,$Q45+1,0)))</f>
        <v>0</v>
      </c>
    </row>
    <row r="46" spans="2:21">
      <c r="B46" s="34">
        <v>41</v>
      </c>
      <c r="C46" s="28">
        <f ca="1">CityIntersections!I45*'Map and Results'!$D$14</f>
        <v>0</v>
      </c>
      <c r="D46" s="28">
        <f ca="1">CityIntersections!J45*'Map and Results'!$D$15</f>
        <v>0</v>
      </c>
      <c r="E46" s="28">
        <f ca="1">CityIntersections!K45*'Map and Results'!$D$16</f>
        <v>0</v>
      </c>
      <c r="F46" s="28">
        <f ca="1">MAX('Map and Results'!H63-SUM(CityIntersections!I45:K45),0)*'Map and Results'!$D$17</f>
        <v>0</v>
      </c>
      <c r="J46" s="34">
        <v>41</v>
      </c>
      <c r="K46" s="28">
        <f ca="1">CityIntersections!I45*'Map and Results'!F63</f>
        <v>0</v>
      </c>
      <c r="L46" s="28">
        <f ca="1">CityIntersections!J45*'Map and Results'!F63</f>
        <v>0</v>
      </c>
      <c r="M46" s="28">
        <f ca="1">CityIntersections!K45*'Map and Results'!F63</f>
        <v>0</v>
      </c>
      <c r="N46" s="28">
        <f ca="1">MAX('Map and Results'!H63-SUM(CityIntersections!I45:K45),0)*'Map and Results'!F63</f>
        <v>0</v>
      </c>
      <c r="Q46" s="34">
        <v>41</v>
      </c>
      <c r="R46" s="28">
        <f ca="1">IF(HLOOKUP(R$5,DemandCovered!$C$5:$F$55,$Q46+1,0)&gt;'Map and Results'!$I63,'Map and Results'!$I63,HLOOKUP(R$5,DemandCovered!$C$5:$F$55,$Q46+1,0))</f>
        <v>0</v>
      </c>
      <c r="S46" s="28">
        <f ca="1">IF(R46&gt;='Map and Results'!$I63,0,IF((HLOOKUP(S$5,DemandCovered!$C$5:$F$55,$Q46+1,0)+HLOOKUP(S$5,DemandCovered!$C$5:$F$55,$Q46+1,0))&gt;'Map and Results'!$I63,'Map and Results'!$I63,HLOOKUP(S$5,DemandCovered!$C$5:$F$55,$Q46+1,0)))</f>
        <v>0</v>
      </c>
      <c r="T46" s="28">
        <f ca="1">IF(SUM(R46:S46)&gt;'Map and Results'!$I63,0,IF((HLOOKUP(R$5,DemandCovered!$C$5:$F$55,$Q46+1,0)+HLOOKUP(S$5,DemandCovered!$C$5:$F$55,$Q46+1,0)+HLOOKUP(T$5,DemandCovered!$C$5:$F$55,$Q46+1,0))&gt;'Map and Results'!$I63,'Map and Results'!$I63,HLOOKUP(T$5,DemandCovered!$C$5:$F$55,$Q46+1,0)))</f>
        <v>0</v>
      </c>
      <c r="U46" s="28">
        <f ca="1">IF(SUM(R46:T46)&gt;'Map and Results'!$I63,0,IF(HLOOKUP(U$5,DemandCovered!$C$5:$F$55,$Q46+1,0)&gt;'Map and Results'!$I63,'Map and Results'!I63,HLOOKUP(U$5,DemandCovered!$C$5:$F$55,$Q46+1,0)))</f>
        <v>0</v>
      </c>
    </row>
    <row r="47" spans="2:21">
      <c r="B47" s="34">
        <v>42</v>
      </c>
      <c r="C47" s="28">
        <f ca="1">CityIntersections!I46*'Map and Results'!$D$14</f>
        <v>0</v>
      </c>
      <c r="D47" s="28">
        <f ca="1">CityIntersections!J46*'Map and Results'!$D$15</f>
        <v>0</v>
      </c>
      <c r="E47" s="28">
        <f ca="1">CityIntersections!K46*'Map and Results'!$D$16</f>
        <v>0</v>
      </c>
      <c r="F47" s="28">
        <f ca="1">MAX('Map and Results'!H64-SUM(CityIntersections!I46:K46),0)*'Map and Results'!$D$17</f>
        <v>0</v>
      </c>
      <c r="J47" s="34">
        <v>42</v>
      </c>
      <c r="K47" s="28">
        <f ca="1">CityIntersections!I46*'Map and Results'!F64</f>
        <v>0</v>
      </c>
      <c r="L47" s="28">
        <f ca="1">CityIntersections!J46*'Map and Results'!F64</f>
        <v>0</v>
      </c>
      <c r="M47" s="28">
        <f ca="1">CityIntersections!K46*'Map and Results'!F64</f>
        <v>0</v>
      </c>
      <c r="N47" s="28">
        <f ca="1">MAX('Map and Results'!H64-SUM(CityIntersections!I46:K46),0)*'Map and Results'!F64</f>
        <v>0</v>
      </c>
      <c r="Q47" s="34">
        <v>42</v>
      </c>
      <c r="R47" s="28">
        <f ca="1">IF(HLOOKUP(R$5,DemandCovered!$C$5:$F$55,$Q47+1,0)&gt;'Map and Results'!$I64,'Map and Results'!$I64,HLOOKUP(R$5,DemandCovered!$C$5:$F$55,$Q47+1,0))</f>
        <v>0</v>
      </c>
      <c r="S47" s="28">
        <f ca="1">IF(R47&gt;='Map and Results'!$I64,0,IF((HLOOKUP(S$5,DemandCovered!$C$5:$F$55,$Q47+1,0)+HLOOKUP(S$5,DemandCovered!$C$5:$F$55,$Q47+1,0))&gt;'Map and Results'!$I64,'Map and Results'!$I64,HLOOKUP(S$5,DemandCovered!$C$5:$F$55,$Q47+1,0)))</f>
        <v>0</v>
      </c>
      <c r="T47" s="28">
        <f ca="1">IF(SUM(R47:S47)&gt;'Map and Results'!$I64,0,IF((HLOOKUP(R$5,DemandCovered!$C$5:$F$55,$Q47+1,0)+HLOOKUP(S$5,DemandCovered!$C$5:$F$55,$Q47+1,0)+HLOOKUP(T$5,DemandCovered!$C$5:$F$55,$Q47+1,0))&gt;'Map and Results'!$I64,'Map and Results'!$I64,HLOOKUP(T$5,DemandCovered!$C$5:$F$55,$Q47+1,0)))</f>
        <v>0</v>
      </c>
      <c r="U47" s="28">
        <f ca="1">IF(SUM(R47:T47)&gt;'Map and Results'!$I64,0,IF(HLOOKUP(U$5,DemandCovered!$C$5:$F$55,$Q47+1,0)&gt;'Map and Results'!$I64,'Map and Results'!I64,HLOOKUP(U$5,DemandCovered!$C$5:$F$55,$Q47+1,0)))</f>
        <v>0</v>
      </c>
    </row>
    <row r="48" spans="2:21">
      <c r="B48" s="34">
        <v>43</v>
      </c>
      <c r="C48" s="28">
        <f ca="1">CityIntersections!I47*'Map and Results'!$D$14</f>
        <v>0</v>
      </c>
      <c r="D48" s="28">
        <f ca="1">CityIntersections!J47*'Map and Results'!$D$15</f>
        <v>0</v>
      </c>
      <c r="E48" s="28">
        <f ca="1">CityIntersections!K47*'Map and Results'!$D$16</f>
        <v>0</v>
      </c>
      <c r="F48" s="28">
        <f ca="1">MAX('Map and Results'!H65-SUM(CityIntersections!I47:K47),0)*'Map and Results'!$D$17</f>
        <v>0</v>
      </c>
      <c r="J48" s="34">
        <v>43</v>
      </c>
      <c r="K48" s="28">
        <f ca="1">CityIntersections!I47*'Map and Results'!F65</f>
        <v>0</v>
      </c>
      <c r="L48" s="28">
        <f ca="1">CityIntersections!J47*'Map and Results'!F65</f>
        <v>0</v>
      </c>
      <c r="M48" s="28">
        <f ca="1">CityIntersections!K47*'Map and Results'!F65</f>
        <v>0</v>
      </c>
      <c r="N48" s="28">
        <f ca="1">MAX('Map and Results'!H65-SUM(CityIntersections!I47:K47),0)*'Map and Results'!F65</f>
        <v>0</v>
      </c>
      <c r="Q48" s="34">
        <v>43</v>
      </c>
      <c r="R48" s="28">
        <f ca="1">IF(HLOOKUP(R$5,DemandCovered!$C$5:$F$55,$Q48+1,0)&gt;'Map and Results'!$I65,'Map and Results'!$I65,HLOOKUP(R$5,DemandCovered!$C$5:$F$55,$Q48+1,0))</f>
        <v>0</v>
      </c>
      <c r="S48" s="28">
        <f ca="1">IF(R48&gt;='Map and Results'!$I65,0,IF((HLOOKUP(S$5,DemandCovered!$C$5:$F$55,$Q48+1,0)+HLOOKUP(S$5,DemandCovered!$C$5:$F$55,$Q48+1,0))&gt;'Map and Results'!$I65,'Map and Results'!$I65,HLOOKUP(S$5,DemandCovered!$C$5:$F$55,$Q48+1,0)))</f>
        <v>0</v>
      </c>
      <c r="T48" s="28">
        <f ca="1">IF(SUM(R48:S48)&gt;'Map and Results'!$I65,0,IF((HLOOKUP(R$5,DemandCovered!$C$5:$F$55,$Q48+1,0)+HLOOKUP(S$5,DemandCovered!$C$5:$F$55,$Q48+1,0)+HLOOKUP(T$5,DemandCovered!$C$5:$F$55,$Q48+1,0))&gt;'Map and Results'!$I65,'Map and Results'!$I65,HLOOKUP(T$5,DemandCovered!$C$5:$F$55,$Q48+1,0)))</f>
        <v>0</v>
      </c>
      <c r="U48" s="28">
        <f ca="1">IF(SUM(R48:T48)&gt;'Map and Results'!$I65,0,IF(HLOOKUP(U$5,DemandCovered!$C$5:$F$55,$Q48+1,0)&gt;'Map and Results'!$I65,'Map and Results'!I65,HLOOKUP(U$5,DemandCovered!$C$5:$F$55,$Q48+1,0)))</f>
        <v>0</v>
      </c>
    </row>
    <row r="49" spans="2:21">
      <c r="B49" s="34">
        <v>44</v>
      </c>
      <c r="C49" s="28">
        <f ca="1">CityIntersections!I48*'Map and Results'!$D$14</f>
        <v>0</v>
      </c>
      <c r="D49" s="28">
        <f ca="1">CityIntersections!J48*'Map and Results'!$D$15</f>
        <v>0</v>
      </c>
      <c r="E49" s="28">
        <f ca="1">CityIntersections!K48*'Map and Results'!$D$16</f>
        <v>0</v>
      </c>
      <c r="F49" s="28">
        <f ca="1">MAX('Map and Results'!H66-SUM(CityIntersections!I48:K48),0)*'Map and Results'!$D$17</f>
        <v>0</v>
      </c>
      <c r="J49" s="34">
        <v>44</v>
      </c>
      <c r="K49" s="28">
        <f ca="1">CityIntersections!I48*'Map and Results'!F66</f>
        <v>0</v>
      </c>
      <c r="L49" s="28">
        <f ca="1">CityIntersections!J48*'Map and Results'!F66</f>
        <v>0</v>
      </c>
      <c r="M49" s="28">
        <f ca="1">CityIntersections!K48*'Map and Results'!F66</f>
        <v>0</v>
      </c>
      <c r="N49" s="28">
        <f ca="1">MAX('Map and Results'!H66-SUM(CityIntersections!I48:K48),0)*'Map and Results'!F66</f>
        <v>0</v>
      </c>
      <c r="Q49" s="34">
        <v>44</v>
      </c>
      <c r="R49" s="28">
        <f ca="1">IF(HLOOKUP(R$5,DemandCovered!$C$5:$F$55,$Q49+1,0)&gt;'Map and Results'!$I66,'Map and Results'!$I66,HLOOKUP(R$5,DemandCovered!$C$5:$F$55,$Q49+1,0))</f>
        <v>0</v>
      </c>
      <c r="S49" s="28">
        <f ca="1">IF(R49&gt;='Map and Results'!$I66,0,IF((HLOOKUP(S$5,DemandCovered!$C$5:$F$55,$Q49+1,0)+HLOOKUP(S$5,DemandCovered!$C$5:$F$55,$Q49+1,0))&gt;'Map and Results'!$I66,'Map and Results'!$I66,HLOOKUP(S$5,DemandCovered!$C$5:$F$55,$Q49+1,0)))</f>
        <v>0</v>
      </c>
      <c r="T49" s="28">
        <f ca="1">IF(SUM(R49:S49)&gt;'Map and Results'!$I66,0,IF((HLOOKUP(R$5,DemandCovered!$C$5:$F$55,$Q49+1,0)+HLOOKUP(S$5,DemandCovered!$C$5:$F$55,$Q49+1,0)+HLOOKUP(T$5,DemandCovered!$C$5:$F$55,$Q49+1,0))&gt;'Map and Results'!$I66,'Map and Results'!$I66,HLOOKUP(T$5,DemandCovered!$C$5:$F$55,$Q49+1,0)))</f>
        <v>0</v>
      </c>
      <c r="U49" s="28">
        <f ca="1">IF(SUM(R49:T49)&gt;'Map and Results'!$I66,0,IF(HLOOKUP(U$5,DemandCovered!$C$5:$F$55,$Q49+1,0)&gt;'Map and Results'!$I66,'Map and Results'!I66,HLOOKUP(U$5,DemandCovered!$C$5:$F$55,$Q49+1,0)))</f>
        <v>0</v>
      </c>
    </row>
    <row r="50" spans="2:21">
      <c r="B50" s="34">
        <v>45</v>
      </c>
      <c r="C50" s="28">
        <f ca="1">CityIntersections!I49*'Map and Results'!$D$14</f>
        <v>0</v>
      </c>
      <c r="D50" s="28">
        <f ca="1">CityIntersections!J49*'Map and Results'!$D$15</f>
        <v>0</v>
      </c>
      <c r="E50" s="28">
        <f ca="1">CityIntersections!K49*'Map and Results'!$D$16</f>
        <v>0</v>
      </c>
      <c r="F50" s="28">
        <f ca="1">MAX('Map and Results'!H67-SUM(CityIntersections!I49:K49),0)*'Map and Results'!$D$17</f>
        <v>0</v>
      </c>
      <c r="J50" s="34">
        <v>45</v>
      </c>
      <c r="K50" s="28">
        <f ca="1">CityIntersections!I49*'Map and Results'!F67</f>
        <v>0</v>
      </c>
      <c r="L50" s="28">
        <f ca="1">CityIntersections!J49*'Map and Results'!F67</f>
        <v>0</v>
      </c>
      <c r="M50" s="28">
        <f ca="1">CityIntersections!K49*'Map and Results'!F67</f>
        <v>0</v>
      </c>
      <c r="N50" s="28">
        <f ca="1">MAX('Map and Results'!H67-SUM(CityIntersections!I49:K49),0)*'Map and Results'!F67</f>
        <v>0</v>
      </c>
      <c r="Q50" s="34">
        <v>45</v>
      </c>
      <c r="R50" s="28">
        <f ca="1">IF(HLOOKUP(R$5,DemandCovered!$C$5:$F$55,$Q50+1,0)&gt;'Map and Results'!$I67,'Map and Results'!$I67,HLOOKUP(R$5,DemandCovered!$C$5:$F$55,$Q50+1,0))</f>
        <v>0</v>
      </c>
      <c r="S50" s="28">
        <f ca="1">IF(R50&gt;='Map and Results'!$I67,0,IF((HLOOKUP(S$5,DemandCovered!$C$5:$F$55,$Q50+1,0)+HLOOKUP(S$5,DemandCovered!$C$5:$F$55,$Q50+1,0))&gt;'Map and Results'!$I67,'Map and Results'!$I67,HLOOKUP(S$5,DemandCovered!$C$5:$F$55,$Q50+1,0)))</f>
        <v>0</v>
      </c>
      <c r="T50" s="28">
        <f ca="1">IF(SUM(R50:S50)&gt;'Map and Results'!$I67,0,IF((HLOOKUP(R$5,DemandCovered!$C$5:$F$55,$Q50+1,0)+HLOOKUP(S$5,DemandCovered!$C$5:$F$55,$Q50+1,0)+HLOOKUP(T$5,DemandCovered!$C$5:$F$55,$Q50+1,0))&gt;'Map and Results'!$I67,'Map and Results'!$I67,HLOOKUP(T$5,DemandCovered!$C$5:$F$55,$Q50+1,0)))</f>
        <v>0</v>
      </c>
      <c r="U50" s="28">
        <f ca="1">IF(SUM(R50:T50)&gt;'Map and Results'!$I67,0,IF(HLOOKUP(U$5,DemandCovered!$C$5:$F$55,$Q50+1,0)&gt;'Map and Results'!$I67,'Map and Results'!I67,HLOOKUP(U$5,DemandCovered!$C$5:$F$55,$Q50+1,0)))</f>
        <v>0</v>
      </c>
    </row>
    <row r="51" spans="2:21">
      <c r="B51" s="34">
        <v>46</v>
      </c>
      <c r="C51" s="28">
        <f ca="1">CityIntersections!I50*'Map and Results'!$D$14</f>
        <v>0</v>
      </c>
      <c r="D51" s="28">
        <f ca="1">CityIntersections!J50*'Map and Results'!$D$15</f>
        <v>0</v>
      </c>
      <c r="E51" s="28">
        <f ca="1">CityIntersections!K50*'Map and Results'!$D$16</f>
        <v>0</v>
      </c>
      <c r="F51" s="28">
        <f ca="1">MAX('Map and Results'!H68-SUM(CityIntersections!I50:K50),0)*'Map and Results'!$D$17</f>
        <v>0</v>
      </c>
      <c r="J51" s="34">
        <v>46</v>
      </c>
      <c r="K51" s="28">
        <f ca="1">CityIntersections!I50*'Map and Results'!F68</f>
        <v>0</v>
      </c>
      <c r="L51" s="28">
        <f ca="1">CityIntersections!J50*'Map and Results'!F68</f>
        <v>0</v>
      </c>
      <c r="M51" s="28">
        <f ca="1">CityIntersections!K50*'Map and Results'!F68</f>
        <v>0</v>
      </c>
      <c r="N51" s="28">
        <f ca="1">MAX('Map and Results'!H68-SUM(CityIntersections!I50:K50),0)*'Map and Results'!F68</f>
        <v>0</v>
      </c>
      <c r="Q51" s="34">
        <v>46</v>
      </c>
      <c r="R51" s="28">
        <f ca="1">IF(HLOOKUP(R$5,DemandCovered!$C$5:$F$55,$Q51+1,0)&gt;'Map and Results'!$I68,'Map and Results'!$I68,HLOOKUP(R$5,DemandCovered!$C$5:$F$55,$Q51+1,0))</f>
        <v>0</v>
      </c>
      <c r="S51" s="28">
        <f ca="1">IF(R51&gt;='Map and Results'!$I68,0,IF((HLOOKUP(S$5,DemandCovered!$C$5:$F$55,$Q51+1,0)+HLOOKUP(S$5,DemandCovered!$C$5:$F$55,$Q51+1,0))&gt;'Map and Results'!$I68,'Map and Results'!$I68,HLOOKUP(S$5,DemandCovered!$C$5:$F$55,$Q51+1,0)))</f>
        <v>0</v>
      </c>
      <c r="T51" s="28">
        <f ca="1">IF(SUM(R51:S51)&gt;'Map and Results'!$I68,0,IF((HLOOKUP(R$5,DemandCovered!$C$5:$F$55,$Q51+1,0)+HLOOKUP(S$5,DemandCovered!$C$5:$F$55,$Q51+1,0)+HLOOKUP(T$5,DemandCovered!$C$5:$F$55,$Q51+1,0))&gt;'Map and Results'!$I68,'Map and Results'!$I68,HLOOKUP(T$5,DemandCovered!$C$5:$F$55,$Q51+1,0)))</f>
        <v>0</v>
      </c>
      <c r="U51" s="28">
        <f ca="1">IF(SUM(R51:T51)&gt;'Map and Results'!$I68,0,IF(HLOOKUP(U$5,DemandCovered!$C$5:$F$55,$Q51+1,0)&gt;'Map and Results'!$I68,'Map and Results'!I68,HLOOKUP(U$5,DemandCovered!$C$5:$F$55,$Q51+1,0)))</f>
        <v>0</v>
      </c>
    </row>
    <row r="52" spans="2:21">
      <c r="B52" s="34">
        <v>47</v>
      </c>
      <c r="C52" s="28">
        <f ca="1">CityIntersections!I51*'Map and Results'!$D$14</f>
        <v>0</v>
      </c>
      <c r="D52" s="28">
        <f ca="1">CityIntersections!J51*'Map and Results'!$D$15</f>
        <v>0</v>
      </c>
      <c r="E52" s="28">
        <f ca="1">CityIntersections!K51*'Map and Results'!$D$16</f>
        <v>0</v>
      </c>
      <c r="F52" s="28">
        <f ca="1">MAX('Map and Results'!H69-SUM(CityIntersections!I51:K51),0)*'Map and Results'!$D$17</f>
        <v>0</v>
      </c>
      <c r="J52" s="34">
        <v>47</v>
      </c>
      <c r="K52" s="28">
        <f ca="1">CityIntersections!I51*'Map and Results'!F69</f>
        <v>0</v>
      </c>
      <c r="L52" s="28">
        <f ca="1">CityIntersections!J51*'Map and Results'!F69</f>
        <v>0</v>
      </c>
      <c r="M52" s="28">
        <f ca="1">CityIntersections!K51*'Map and Results'!F69</f>
        <v>0</v>
      </c>
      <c r="N52" s="28">
        <f ca="1">MAX('Map and Results'!H69-SUM(CityIntersections!I51:K51),0)*'Map and Results'!F69</f>
        <v>0</v>
      </c>
      <c r="Q52" s="34">
        <v>47</v>
      </c>
      <c r="R52" s="28">
        <f ca="1">IF(HLOOKUP(R$5,DemandCovered!$C$5:$F$55,$Q52+1,0)&gt;'Map and Results'!$I69,'Map and Results'!$I69,HLOOKUP(R$5,DemandCovered!$C$5:$F$55,$Q52+1,0))</f>
        <v>0</v>
      </c>
      <c r="S52" s="28">
        <f ca="1">IF(R52&gt;='Map and Results'!$I69,0,IF((HLOOKUP(S$5,DemandCovered!$C$5:$F$55,$Q52+1,0)+HLOOKUP(S$5,DemandCovered!$C$5:$F$55,$Q52+1,0))&gt;'Map and Results'!$I69,'Map and Results'!$I69,HLOOKUP(S$5,DemandCovered!$C$5:$F$55,$Q52+1,0)))</f>
        <v>0</v>
      </c>
      <c r="T52" s="28">
        <f ca="1">IF(SUM(R52:S52)&gt;'Map and Results'!$I69,0,IF((HLOOKUP(R$5,DemandCovered!$C$5:$F$55,$Q52+1,0)+HLOOKUP(S$5,DemandCovered!$C$5:$F$55,$Q52+1,0)+HLOOKUP(T$5,DemandCovered!$C$5:$F$55,$Q52+1,0))&gt;'Map and Results'!$I69,'Map and Results'!$I69,HLOOKUP(T$5,DemandCovered!$C$5:$F$55,$Q52+1,0)))</f>
        <v>0</v>
      </c>
      <c r="U52" s="28">
        <f ca="1">IF(SUM(R52:T52)&gt;'Map and Results'!$I69,0,IF(HLOOKUP(U$5,DemandCovered!$C$5:$F$55,$Q52+1,0)&gt;'Map and Results'!$I69,'Map and Results'!I69,HLOOKUP(U$5,DemandCovered!$C$5:$F$55,$Q52+1,0)))</f>
        <v>0</v>
      </c>
    </row>
    <row r="53" spans="2:21">
      <c r="B53" s="34">
        <v>48</v>
      </c>
      <c r="C53" s="28">
        <f ca="1">CityIntersections!I52*'Map and Results'!$D$14</f>
        <v>0</v>
      </c>
      <c r="D53" s="28">
        <f ca="1">CityIntersections!J52*'Map and Results'!$D$15</f>
        <v>0</v>
      </c>
      <c r="E53" s="28">
        <f ca="1">CityIntersections!K52*'Map and Results'!$D$16</f>
        <v>0</v>
      </c>
      <c r="F53" s="28">
        <f ca="1">MAX('Map and Results'!H70-SUM(CityIntersections!I52:K52),0)*'Map and Results'!$D$17</f>
        <v>0</v>
      </c>
      <c r="J53" s="34">
        <v>48</v>
      </c>
      <c r="K53" s="28">
        <f ca="1">CityIntersections!I52*'Map and Results'!F70</f>
        <v>0</v>
      </c>
      <c r="L53" s="28">
        <f ca="1">CityIntersections!J52*'Map and Results'!F70</f>
        <v>0</v>
      </c>
      <c r="M53" s="28">
        <f ca="1">CityIntersections!K52*'Map and Results'!F70</f>
        <v>0</v>
      </c>
      <c r="N53" s="28">
        <f ca="1">MAX('Map and Results'!H70-SUM(CityIntersections!I52:K52),0)*'Map and Results'!F70</f>
        <v>0</v>
      </c>
      <c r="Q53" s="34">
        <v>48</v>
      </c>
      <c r="R53" s="28">
        <f ca="1">IF(HLOOKUP(R$5,DemandCovered!$C$5:$F$55,$Q53+1,0)&gt;'Map and Results'!$I70,'Map and Results'!$I70,HLOOKUP(R$5,DemandCovered!$C$5:$F$55,$Q53+1,0))</f>
        <v>0</v>
      </c>
      <c r="S53" s="28">
        <f ca="1">IF(R53&gt;='Map and Results'!$I70,0,IF((HLOOKUP(S$5,DemandCovered!$C$5:$F$55,$Q53+1,0)+HLOOKUP(S$5,DemandCovered!$C$5:$F$55,$Q53+1,0))&gt;'Map and Results'!$I70,'Map and Results'!$I70,HLOOKUP(S$5,DemandCovered!$C$5:$F$55,$Q53+1,0)))</f>
        <v>0</v>
      </c>
      <c r="T53" s="28">
        <f ca="1">IF(SUM(R53:S53)&gt;'Map and Results'!$I70,0,IF((HLOOKUP(R$5,DemandCovered!$C$5:$F$55,$Q53+1,0)+HLOOKUP(S$5,DemandCovered!$C$5:$F$55,$Q53+1,0)+HLOOKUP(T$5,DemandCovered!$C$5:$F$55,$Q53+1,0))&gt;'Map and Results'!$I70,'Map and Results'!$I70,HLOOKUP(T$5,DemandCovered!$C$5:$F$55,$Q53+1,0)))</f>
        <v>0</v>
      </c>
      <c r="U53" s="28">
        <f ca="1">IF(SUM(R53:T53)&gt;'Map and Results'!$I70,0,IF(HLOOKUP(U$5,DemandCovered!$C$5:$F$55,$Q53+1,0)&gt;'Map and Results'!$I70,'Map and Results'!I70,HLOOKUP(U$5,DemandCovered!$C$5:$F$55,$Q53+1,0)))</f>
        <v>0</v>
      </c>
    </row>
    <row r="54" spans="2:21">
      <c r="B54" s="34">
        <v>49</v>
      </c>
      <c r="C54" s="28">
        <f ca="1">CityIntersections!I53*'Map and Results'!$D$14</f>
        <v>0</v>
      </c>
      <c r="D54" s="28">
        <f ca="1">CityIntersections!J53*'Map and Results'!$D$15</f>
        <v>0</v>
      </c>
      <c r="E54" s="28">
        <f ca="1">CityIntersections!K53*'Map and Results'!$D$16</f>
        <v>0</v>
      </c>
      <c r="F54" s="28">
        <f ca="1">MAX('Map and Results'!H71-SUM(CityIntersections!I53:K53),0)*'Map and Results'!$D$17</f>
        <v>0</v>
      </c>
      <c r="J54" s="34">
        <v>49</v>
      </c>
      <c r="K54" s="28">
        <f ca="1">CityIntersections!I53*'Map and Results'!F71</f>
        <v>0</v>
      </c>
      <c r="L54" s="28">
        <f ca="1">CityIntersections!J53*'Map and Results'!F71</f>
        <v>0</v>
      </c>
      <c r="M54" s="28">
        <f ca="1">CityIntersections!K53*'Map and Results'!F71</f>
        <v>0</v>
      </c>
      <c r="N54" s="28">
        <f ca="1">MAX('Map and Results'!H71-SUM(CityIntersections!I53:K53),0)*'Map and Results'!F71</f>
        <v>0</v>
      </c>
      <c r="Q54" s="34">
        <v>49</v>
      </c>
      <c r="R54" s="28">
        <f ca="1">IF(HLOOKUP(R$5,DemandCovered!$C$5:$F$55,$Q54+1,0)&gt;'Map and Results'!$I71,'Map and Results'!$I71,HLOOKUP(R$5,DemandCovered!$C$5:$F$55,$Q54+1,0))</f>
        <v>0</v>
      </c>
      <c r="S54" s="28">
        <f ca="1">IF(R54&gt;='Map and Results'!$I71,0,IF((HLOOKUP(S$5,DemandCovered!$C$5:$F$55,$Q54+1,0)+HLOOKUP(S$5,DemandCovered!$C$5:$F$55,$Q54+1,0))&gt;'Map and Results'!$I71,'Map and Results'!$I71,HLOOKUP(S$5,DemandCovered!$C$5:$F$55,$Q54+1,0)))</f>
        <v>0</v>
      </c>
      <c r="T54" s="28">
        <f ca="1">IF(SUM(R54:S54)&gt;'Map and Results'!$I71,0,IF((HLOOKUP(R$5,DemandCovered!$C$5:$F$55,$Q54+1,0)+HLOOKUP(S$5,DemandCovered!$C$5:$F$55,$Q54+1,0)+HLOOKUP(T$5,DemandCovered!$C$5:$F$55,$Q54+1,0))&gt;'Map and Results'!$I71,'Map and Results'!$I71,HLOOKUP(T$5,DemandCovered!$C$5:$F$55,$Q54+1,0)))</f>
        <v>0</v>
      </c>
      <c r="U54" s="28">
        <f ca="1">IF(SUM(R54:T54)&gt;'Map and Results'!$I71,0,IF(HLOOKUP(U$5,DemandCovered!$C$5:$F$55,$Q54+1,0)&gt;'Map and Results'!$I71,'Map and Results'!I71,HLOOKUP(U$5,DemandCovered!$C$5:$F$55,$Q54+1,0)))</f>
        <v>0</v>
      </c>
    </row>
    <row r="55" spans="2:21">
      <c r="B55" s="34">
        <v>50</v>
      </c>
      <c r="C55" s="28">
        <f ca="1">CityIntersections!I54*'Map and Results'!$D$14</f>
        <v>0</v>
      </c>
      <c r="D55" s="28">
        <f ca="1">CityIntersections!J54*'Map and Results'!$D$15</f>
        <v>0</v>
      </c>
      <c r="E55" s="28">
        <f ca="1">CityIntersections!K54*'Map and Results'!$D$16</f>
        <v>0</v>
      </c>
      <c r="F55" s="28">
        <f ca="1">MAX('Map and Results'!H72-SUM(CityIntersections!I54:K54),0)*'Map and Results'!$D$17</f>
        <v>0</v>
      </c>
      <c r="J55" s="34">
        <v>50</v>
      </c>
      <c r="K55" s="28">
        <f ca="1">CityIntersections!I54*'Map and Results'!F72</f>
        <v>0</v>
      </c>
      <c r="L55" s="28">
        <f ca="1">CityIntersections!J54*'Map and Results'!F72</f>
        <v>0</v>
      </c>
      <c r="M55" s="28">
        <f ca="1">CityIntersections!K54*'Map and Results'!F72</f>
        <v>0</v>
      </c>
      <c r="N55" s="28">
        <f ca="1">MAX('Map and Results'!H72-SUM(CityIntersections!I54:K54),0)*'Map and Results'!F72</f>
        <v>0</v>
      </c>
      <c r="Q55" s="34">
        <v>50</v>
      </c>
      <c r="R55" s="28">
        <f ca="1">IF(HLOOKUP(R$5,DemandCovered!$C$5:$F$55,$Q55+1,0)&gt;'Map and Results'!$I72,'Map and Results'!$I72,HLOOKUP(R$5,DemandCovered!$C$5:$F$55,$Q55+1,0))</f>
        <v>0</v>
      </c>
      <c r="S55" s="28">
        <f ca="1">IF(R55&gt;='Map and Results'!$I72,0,IF((HLOOKUP(S$5,DemandCovered!$C$5:$F$55,$Q55+1,0)+HLOOKUP(S$5,DemandCovered!$C$5:$F$55,$Q55+1,0))&gt;'Map and Results'!$I72,'Map and Results'!$I72,HLOOKUP(S$5,DemandCovered!$C$5:$F$55,$Q55+1,0)))</f>
        <v>0</v>
      </c>
      <c r="T55" s="28">
        <f ca="1">IF(SUM(R55:S55)&gt;'Map and Results'!$I72,0,IF((HLOOKUP(R$5,DemandCovered!$C$5:$F$55,$Q55+1,0)+HLOOKUP(S$5,DemandCovered!$C$5:$F$55,$Q55+1,0)+HLOOKUP(T$5,DemandCovered!$C$5:$F$55,$Q55+1,0))&gt;'Map and Results'!$I72,'Map and Results'!$I72,HLOOKUP(T$5,DemandCovered!$C$5:$F$55,$Q55+1,0)))</f>
        <v>0</v>
      </c>
      <c r="U55" s="28">
        <f ca="1">IF(SUM(R55:T55)&gt;'Map and Results'!$I72,0,IF(HLOOKUP(U$5,DemandCovered!$C$5:$F$55,$Q55+1,0)&gt;'Map and Results'!$I72,'Map and Results'!I72,HLOOKUP(U$5,DemandCovered!$C$5:$F$55,$Q55+1,0)))</f>
        <v>0</v>
      </c>
    </row>
  </sheetData>
  <mergeCells count="3">
    <mergeCell ref="A5:A25"/>
    <mergeCell ref="I5:I25"/>
    <mergeCell ref="P6:P8"/>
  </mergeCells>
  <phoneticPr fontId="13" type="noConversion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published="0" codeName="Sheet8" enableFormatConditionsCalculation="0"/>
  <dimension ref="B2:J35"/>
  <sheetViews>
    <sheetView topLeftCell="F1" zoomScaleNormal="205" workbookViewId="0">
      <selection activeCell="O1" sqref="O1"/>
    </sheetView>
  </sheetViews>
  <sheetFormatPr baseColWidth="10" defaultColWidth="8.75" defaultRowHeight="12.75"/>
  <cols>
    <col min="1" max="1" width="3.625" customWidth="1"/>
    <col min="2" max="2" width="31.75" customWidth="1"/>
    <col min="3" max="3" width="12" bestFit="1" customWidth="1"/>
    <col min="4" max="4" width="11" bestFit="1" customWidth="1"/>
    <col min="5" max="5" width="10.875" bestFit="1" customWidth="1"/>
    <col min="6" max="6" width="9.875" bestFit="1" customWidth="1"/>
    <col min="7" max="7" width="9.75" bestFit="1" customWidth="1"/>
    <col min="9" max="9" width="10.875" bestFit="1" customWidth="1"/>
    <col min="10" max="10" width="11" bestFit="1" customWidth="1"/>
  </cols>
  <sheetData>
    <row r="2" spans="2:10">
      <c r="B2" s="9" t="s">
        <v>90</v>
      </c>
    </row>
    <row r="3" spans="2:10">
      <c r="B3" s="9"/>
    </row>
    <row r="4" spans="2:10" ht="13.5" thickBot="1">
      <c r="B4" s="66" t="s">
        <v>92</v>
      </c>
      <c r="C4" s="66"/>
      <c r="D4" s="66"/>
      <c r="F4" s="66" t="s">
        <v>93</v>
      </c>
      <c r="G4" s="66"/>
      <c r="H4" s="66"/>
      <c r="I4" s="66"/>
      <c r="J4" s="66"/>
    </row>
    <row r="5" spans="2:10">
      <c r="B5" s="9"/>
    </row>
    <row r="6" spans="2:10" ht="13.5" thickBot="1">
      <c r="B6" s="66" t="s">
        <v>88</v>
      </c>
      <c r="C6" s="66" t="s">
        <v>89</v>
      </c>
      <c r="D6" s="66" t="s">
        <v>94</v>
      </c>
      <c r="G6" s="67" t="s">
        <v>88</v>
      </c>
      <c r="H6" s="67" t="s">
        <v>89</v>
      </c>
      <c r="I6" s="67" t="s">
        <v>91</v>
      </c>
    </row>
    <row r="7" spans="2:10">
      <c r="B7" s="60">
        <f ca="1">+IF('Map and Results'!$B23=1,'Map and Results'!D23,"")</f>
        <v>217.79313246616775</v>
      </c>
      <c r="C7" s="16">
        <f ca="1">+IF('Map and Results'!$B23=1,'Map and Results'!E23,"")</f>
        <v>69.95953208299332</v>
      </c>
      <c r="D7" s="61">
        <f ca="1">+IF('Map and Results'!$B23=1,IF('Map and Results'!$C23=1,'Map and Results'!$B$7,IF('Map and Results'!$C23=2,'Map and Results'!$B$8,IF('Map and Results'!$C23=3,'Map and Results'!$B$9,""))),"")</f>
        <v>20</v>
      </c>
      <c r="E7">
        <f ca="1">+D7*2</f>
        <v>40</v>
      </c>
      <c r="F7" s="11">
        <v>1</v>
      </c>
      <c r="G7" s="60">
        <f ca="1">+'Map and Results'!B14</f>
        <v>100</v>
      </c>
      <c r="H7" s="16">
        <f ca="1">+'Map and Results'!C14</f>
        <v>100</v>
      </c>
      <c r="I7" s="61">
        <f ca="1">+'Map and Results'!E14</f>
        <v>80</v>
      </c>
      <c r="J7">
        <f>+I7*2</f>
        <v>160</v>
      </c>
    </row>
    <row r="8" spans="2:10">
      <c r="B8" s="60">
        <f ca="1">+IF('Map and Results'!$B24=1,'Map and Results'!D24,"")</f>
        <v>95.586168950230899</v>
      </c>
      <c r="C8" s="16">
        <f ca="1">+IF('Map and Results'!$B24=1,'Map and Results'!E24,"")</f>
        <v>38.578712539085522</v>
      </c>
      <c r="D8" s="61">
        <f ca="1">+IF('Map and Results'!$B24=1,IF('Map and Results'!$C24=1,'Map and Results'!$B$7,IF('Map and Results'!$C24=2,'Map and Results'!$B$8,IF('Map and Results'!$C24=3,'Map and Results'!$B$9,""))),"")</f>
        <v>30</v>
      </c>
      <c r="E8">
        <f t="shared" ref="E8:E31" si="0">+D8*2</f>
        <v>60</v>
      </c>
      <c r="F8" s="11">
        <v>2</v>
      </c>
      <c r="G8" s="60">
        <f ca="1">+'Map and Results'!B15</f>
        <v>250</v>
      </c>
      <c r="H8" s="16">
        <f ca="1">+'Map and Results'!C15</f>
        <v>250</v>
      </c>
      <c r="I8" s="61">
        <f ca="1">+'Map and Results'!E15</f>
        <v>50</v>
      </c>
      <c r="J8">
        <f>+I8*2</f>
        <v>100</v>
      </c>
    </row>
    <row r="9" spans="2:10">
      <c r="B9" s="60">
        <f ca="1">+IF('Map and Results'!$B25=1,'Map and Results'!D25,"")</f>
        <v>16.741546530621847</v>
      </c>
      <c r="C9" s="16">
        <f ca="1">+IF('Map and Results'!$B25=1,'Map and Results'!E25,"")</f>
        <v>145.0670265336833</v>
      </c>
      <c r="D9" s="61">
        <f ca="1">+IF('Map and Results'!$B25=1,IF('Map and Results'!$C25=1,'Map and Results'!$B$7,IF('Map and Results'!$C25=2,'Map and Results'!$B$8,IF('Map and Results'!$C25=3,'Map and Results'!$B$9,""))),"")</f>
        <v>30</v>
      </c>
      <c r="E9">
        <f t="shared" si="0"/>
        <v>60</v>
      </c>
      <c r="F9" s="11">
        <v>3</v>
      </c>
      <c r="G9" s="62">
        <f ca="1">+'Map and Results'!B16</f>
        <v>200</v>
      </c>
      <c r="H9" s="45">
        <f ca="1">+'Map and Results'!C16</f>
        <v>120</v>
      </c>
      <c r="I9" s="63">
        <f ca="1">+'Map and Results'!E16</f>
        <v>60</v>
      </c>
      <c r="J9">
        <f>+I9*2</f>
        <v>120</v>
      </c>
    </row>
    <row r="10" spans="2:10">
      <c r="B10" s="60">
        <f ca="1">+IF('Map and Results'!$B26=1,'Map and Results'!D26,"")</f>
        <v>271.66097940488766</v>
      </c>
      <c r="C10" s="16">
        <f ca="1">+IF('Map and Results'!$B26=1,'Map and Results'!E26,"")</f>
        <v>262.59242653036137</v>
      </c>
      <c r="D10" s="61">
        <f ca="1">+IF('Map and Results'!$B26=1,IF('Map and Results'!$C26=1,'Map and Results'!$B$7,IF('Map and Results'!$C26=2,'Map and Results'!$B$8,IF('Map and Results'!$C26=3,'Map and Results'!$B$9,""))),"")</f>
        <v>20</v>
      </c>
      <c r="E10">
        <f t="shared" si="0"/>
        <v>40</v>
      </c>
    </row>
    <row r="11" spans="2:10">
      <c r="B11" s="60">
        <f ca="1">+IF('Map and Results'!$B27=1,'Map and Results'!D27,"")</f>
        <v>195.6602758242098</v>
      </c>
      <c r="C11" s="16">
        <f ca="1">+IF('Map and Results'!$B27=1,'Map and Results'!E27,"")</f>
        <v>289.41088537192479</v>
      </c>
      <c r="D11" s="61">
        <f ca="1">+IF('Map and Results'!$B27=1,IF('Map and Results'!$C27=1,'Map and Results'!$B$7,IF('Map and Results'!$C27=2,'Map and Results'!$B$8,IF('Map and Results'!$C27=3,'Map and Results'!$B$9,""))),"")</f>
        <v>50</v>
      </c>
      <c r="E11">
        <f t="shared" si="0"/>
        <v>100</v>
      </c>
    </row>
    <row r="12" spans="2:10">
      <c r="B12" s="60">
        <f ca="1">+IF('Map and Results'!$B28=1,'Map and Results'!D28,"")</f>
        <v>291.92360797520894</v>
      </c>
      <c r="C12" s="16">
        <f ca="1">+IF('Map and Results'!$B28=1,'Map and Results'!E28,"")</f>
        <v>125.36285106342417</v>
      </c>
      <c r="D12" s="61">
        <f ca="1">+IF('Map and Results'!$B28=1,IF('Map and Results'!$C28=1,'Map and Results'!$B$7,IF('Map and Results'!$C28=2,'Map and Results'!$B$8,IF('Map and Results'!$C28=3,'Map and Results'!$B$9,""))),"")</f>
        <v>50</v>
      </c>
      <c r="E12">
        <f t="shared" si="0"/>
        <v>100</v>
      </c>
    </row>
    <row r="13" spans="2:10">
      <c r="B13" s="60">
        <f ca="1">+IF('Map and Results'!$B29=1,'Map and Results'!D29,"")</f>
        <v>240.77239452897217</v>
      </c>
      <c r="C13" s="16">
        <f ca="1">+IF('Map and Results'!$B29=1,'Map and Results'!E29,"")</f>
        <v>143.75536429870658</v>
      </c>
      <c r="D13" s="61">
        <f ca="1">+IF('Map and Results'!$B29=1,IF('Map and Results'!$C29=1,'Map and Results'!$B$7,IF('Map and Results'!$C29=2,'Map and Results'!$B$8,IF('Map and Results'!$C29=3,'Map and Results'!$B$9,""))),"")</f>
        <v>30</v>
      </c>
      <c r="E13">
        <f t="shared" si="0"/>
        <v>60</v>
      </c>
    </row>
    <row r="14" spans="2:10">
      <c r="B14" s="60">
        <f ca="1">+IF('Map and Results'!$B30=1,'Map and Results'!D30,"")</f>
        <v>51.775533776625778</v>
      </c>
      <c r="C14" s="16">
        <f ca="1">+IF('Map and Results'!$B30=1,'Map and Results'!E30,"")</f>
        <v>37.555252824702883</v>
      </c>
      <c r="D14" s="61">
        <f ca="1">+IF('Map and Results'!$B30=1,IF('Map and Results'!$C30=1,'Map and Results'!$B$7,IF('Map and Results'!$C30=2,'Map and Results'!$B$8,IF('Map and Results'!$C30=3,'Map and Results'!$B$9,""))),"")</f>
        <v>20</v>
      </c>
      <c r="E14">
        <f t="shared" si="0"/>
        <v>40</v>
      </c>
    </row>
    <row r="15" spans="2:10">
      <c r="B15" s="60">
        <f ca="1">+IF('Map and Results'!$B31=1,'Map and Results'!D31,"")</f>
        <v>252.40140284989093</v>
      </c>
      <c r="C15" s="16">
        <f ca="1">+IF('Map and Results'!$B31=1,'Map and Results'!E31,"")</f>
        <v>73.437822970299905</v>
      </c>
      <c r="D15" s="61">
        <f ca="1">+IF('Map and Results'!$B31=1,IF('Map and Results'!$C31=1,'Map and Results'!$B$7,IF('Map and Results'!$C31=2,'Map and Results'!$B$8,IF('Map and Results'!$C31=3,'Map and Results'!$B$9,""))),"")</f>
        <v>30</v>
      </c>
      <c r="E15">
        <f t="shared" si="0"/>
        <v>60</v>
      </c>
    </row>
    <row r="16" spans="2:10">
      <c r="B16" s="60">
        <f ca="1">+IF('Map and Results'!$B32=1,'Map and Results'!D32,"")</f>
        <v>156.44752804955817</v>
      </c>
      <c r="C16" s="16">
        <f ca="1">+IF('Map and Results'!$B32=1,'Map and Results'!E32,"")</f>
        <v>109.85571886871743</v>
      </c>
      <c r="D16" s="61">
        <f ca="1">+IF('Map and Results'!$B32=1,IF('Map and Results'!$C32=1,'Map and Results'!$B$7,IF('Map and Results'!$C32=2,'Map and Results'!$B$8,IF('Map and Results'!$C32=3,'Map and Results'!$B$9,""))),"")</f>
        <v>30</v>
      </c>
      <c r="E16">
        <f t="shared" si="0"/>
        <v>60</v>
      </c>
    </row>
    <row r="17" spans="2:5">
      <c r="B17" s="60">
        <f ca="1">+IF('Map and Results'!$B33=1,'Map and Results'!D33,"")</f>
        <v>69.49066183040415</v>
      </c>
      <c r="C17" s="16">
        <f ca="1">+IF('Map and Results'!$B33=1,'Map and Results'!E33,"")</f>
        <v>127.97802217676212</v>
      </c>
      <c r="D17" s="61">
        <f ca="1">+IF('Map and Results'!$B33=1,IF('Map and Results'!$C33=1,'Map and Results'!$B$7,IF('Map and Results'!$C33=2,'Map and Results'!$B$8,IF('Map and Results'!$C33=3,'Map and Results'!$B$9,""))),"")</f>
        <v>30</v>
      </c>
      <c r="E17">
        <f t="shared" si="0"/>
        <v>60</v>
      </c>
    </row>
    <row r="18" spans="2:5">
      <c r="B18" s="60">
        <f ca="1">+IF('Map and Results'!$B34=1,'Map and Results'!D34,"")</f>
        <v>241.23343161364713</v>
      </c>
      <c r="C18" s="16">
        <f ca="1">+IF('Map and Results'!$B34=1,'Map and Results'!E34,"")</f>
        <v>213.60392892435374</v>
      </c>
      <c r="D18" s="61">
        <f ca="1">+IF('Map and Results'!$B34=1,IF('Map and Results'!$C34=1,'Map and Results'!$B$7,IF('Map and Results'!$C34=2,'Map and Results'!$B$8,IF('Map and Results'!$C34=3,'Map and Results'!$B$9,""))),"")</f>
        <v>20</v>
      </c>
      <c r="E18">
        <f t="shared" si="0"/>
        <v>40</v>
      </c>
    </row>
    <row r="19" spans="2:5">
      <c r="B19" s="60">
        <f ca="1">+IF('Map and Results'!$B35=1,'Map and Results'!D35,"")</f>
        <v>262.18944041160375</v>
      </c>
      <c r="C19" s="16">
        <f ca="1">+IF('Map and Results'!$B35=1,'Map and Results'!E35,"")</f>
        <v>241.37894871708886</v>
      </c>
      <c r="D19" s="61">
        <f ca="1">+IF('Map and Results'!$B35=1,IF('Map and Results'!$C35=1,'Map and Results'!$B$7,IF('Map and Results'!$C35=2,'Map and Results'!$B$8,IF('Map and Results'!$C35=3,'Map and Results'!$B$9,""))),"")</f>
        <v>30</v>
      </c>
      <c r="E19">
        <f t="shared" si="0"/>
        <v>60</v>
      </c>
    </row>
    <row r="20" spans="2:5">
      <c r="B20" s="60">
        <f ca="1">+IF('Map and Results'!$B36=1,'Map and Results'!D36,"")</f>
        <v>275.17254016137332</v>
      </c>
      <c r="C20" s="16">
        <f ca="1">+IF('Map and Results'!$B36=1,'Map and Results'!E36,"")</f>
        <v>205.73401921695751</v>
      </c>
      <c r="D20" s="61">
        <f ca="1">+IF('Map and Results'!$B36=1,IF('Map and Results'!$C36=1,'Map and Results'!$B$7,IF('Map and Results'!$C36=2,'Map and Results'!$B$8,IF('Map and Results'!$C36=3,'Map and Results'!$B$9,""))),"")</f>
        <v>20</v>
      </c>
      <c r="E20">
        <f t="shared" si="0"/>
        <v>40</v>
      </c>
    </row>
    <row r="21" spans="2:5">
      <c r="B21" s="60">
        <f ca="1">+IF('Map and Results'!$B37=1,'Map and Results'!D37,"")</f>
        <v>203.2422934208262</v>
      </c>
      <c r="C21" s="16">
        <f ca="1">+IF('Map and Results'!$B37=1,'Map and Results'!E37,"")</f>
        <v>106.3554173830689</v>
      </c>
      <c r="D21" s="61">
        <f ca="1">+IF('Map and Results'!$B37=1,IF('Map and Results'!$C37=1,'Map and Results'!$B$7,IF('Map and Results'!$C37=2,'Map and Results'!$B$8,IF('Map and Results'!$C37=3,'Map and Results'!$B$9,""))),"")</f>
        <v>20</v>
      </c>
      <c r="E21">
        <f t="shared" si="0"/>
        <v>40</v>
      </c>
    </row>
    <row r="22" spans="2:5">
      <c r="B22" s="60">
        <f ca="1">+IF('Map and Results'!$B38=1,'Map and Results'!D38,"")</f>
        <v>195.77952613857553</v>
      </c>
      <c r="C22" s="16">
        <f ca="1">+IF('Map and Results'!$B38=1,'Map and Results'!E38,"")</f>
        <v>115.49995723902246</v>
      </c>
      <c r="D22" s="61">
        <f ca="1">+IF('Map and Results'!$B38=1,IF('Map and Results'!$C38=1,'Map and Results'!$B$7,IF('Map and Results'!$C38=2,'Map and Results'!$B$8,IF('Map and Results'!$C38=3,'Map and Results'!$B$9,""))),"")</f>
        <v>20</v>
      </c>
      <c r="E22">
        <f t="shared" si="0"/>
        <v>40</v>
      </c>
    </row>
    <row r="23" spans="2:5">
      <c r="B23" s="60">
        <f ca="1">+IF('Map and Results'!$B39=1,'Map and Results'!D39,"")</f>
        <v>149.17735888118733</v>
      </c>
      <c r="C23" s="16">
        <f ca="1">+IF('Map and Results'!$B39=1,'Map and Results'!E39,"")</f>
        <v>66.495811038881456</v>
      </c>
      <c r="D23" s="61">
        <f ca="1">+IF('Map and Results'!$B39=1,IF('Map and Results'!$C39=1,'Map and Results'!$B$7,IF('Map and Results'!$C39=2,'Map and Results'!$B$8,IF('Map and Results'!$C39=3,'Map and Results'!$B$9,""))),"")</f>
        <v>20</v>
      </c>
      <c r="E23">
        <f t="shared" si="0"/>
        <v>40</v>
      </c>
    </row>
    <row r="24" spans="2:5">
      <c r="B24" s="60">
        <f ca="1">+IF('Map and Results'!$B40=1,'Map and Results'!D40,"")</f>
        <v>149.3541730331975</v>
      </c>
      <c r="C24" s="16">
        <f ca="1">+IF('Map and Results'!$B40=1,'Map and Results'!E40,"")</f>
        <v>11.963459948060784</v>
      </c>
      <c r="D24" s="61">
        <f ca="1">+IF('Map and Results'!$B40=1,IF('Map and Results'!$C40=1,'Map and Results'!$B$7,IF('Map and Results'!$C40=2,'Map and Results'!$B$8,IF('Map and Results'!$C40=3,'Map and Results'!$B$9,""))),"")</f>
        <v>20</v>
      </c>
      <c r="E24">
        <f t="shared" si="0"/>
        <v>40</v>
      </c>
    </row>
    <row r="25" spans="2:5">
      <c r="B25" s="60">
        <f ca="1">+IF('Map and Results'!$B41=1,'Map and Results'!D41,"")</f>
        <v>160.07923933681064</v>
      </c>
      <c r="C25" s="16">
        <f ca="1">+IF('Map and Results'!$B41=1,'Map and Results'!E41,"")</f>
        <v>209.30635827095543</v>
      </c>
      <c r="D25" s="61">
        <f ca="1">+IF('Map and Results'!$B41=1,IF('Map and Results'!$C41=1,'Map and Results'!$B$7,IF('Map and Results'!$C41=2,'Map and Results'!$B$8,IF('Map and Results'!$C41=3,'Map and Results'!$B$9,""))),"")</f>
        <v>20</v>
      </c>
      <c r="E25">
        <f t="shared" si="0"/>
        <v>40</v>
      </c>
    </row>
    <row r="26" spans="2:5">
      <c r="B26" s="60">
        <f ca="1">+IF('Map and Results'!$B42=1,'Map and Results'!D42,"")</f>
        <v>160.27367755783425</v>
      </c>
      <c r="C26" s="16">
        <f ca="1">+IF('Map and Results'!$B42=1,'Map and Results'!E42,"")</f>
        <v>19.698714520641936</v>
      </c>
      <c r="D26" s="61">
        <f ca="1">+IF('Map and Results'!$B42=1,IF('Map and Results'!$C42=1,'Map and Results'!$B$7,IF('Map and Results'!$C42=2,'Map and Results'!$B$8,IF('Map and Results'!$C42=3,'Map and Results'!$B$9,""))),"")</f>
        <v>20</v>
      </c>
      <c r="E26">
        <f t="shared" si="0"/>
        <v>40</v>
      </c>
    </row>
    <row r="27" spans="2:5">
      <c r="B27" s="60">
        <f ca="1">+IF('Map and Results'!$B43=1,'Map and Results'!D43,"")</f>
        <v>108.74491273832736</v>
      </c>
      <c r="C27" s="16">
        <f ca="1">+IF('Map and Results'!$B43=1,'Map and Results'!E43,"")</f>
        <v>180.58222149525872</v>
      </c>
      <c r="D27" s="61">
        <f ca="1">+IF('Map and Results'!$B43=1,IF('Map and Results'!$C43=1,'Map and Results'!$B$7,IF('Map and Results'!$C43=2,'Map and Results'!$B$8,IF('Map and Results'!$C43=3,'Map and Results'!$B$9,""))),"")</f>
        <v>50</v>
      </c>
      <c r="E27">
        <f t="shared" si="0"/>
        <v>100</v>
      </c>
    </row>
    <row r="28" spans="2:5">
      <c r="B28" s="60">
        <f ca="1">+IF('Map and Results'!$B44=1,'Map and Results'!D44,"")</f>
        <v>281.84636066753717</v>
      </c>
      <c r="C28" s="16">
        <f ca="1">+IF('Map and Results'!$B44=1,'Map and Results'!E44,"")</f>
        <v>93.225523826305533</v>
      </c>
      <c r="D28" s="61">
        <f ca="1">+IF('Map and Results'!$B44=1,IF('Map and Results'!$C44=1,'Map and Results'!$B$7,IF('Map and Results'!$C44=2,'Map and Results'!$B$8,IF('Map and Results'!$C44=3,'Map and Results'!$B$9,""))),"")</f>
        <v>20</v>
      </c>
      <c r="E28">
        <f t="shared" si="0"/>
        <v>40</v>
      </c>
    </row>
    <row r="29" spans="2:5">
      <c r="B29" s="60">
        <f ca="1">+IF('Map and Results'!$B45=1,'Map and Results'!D45,"")</f>
        <v>176.29494842900658</v>
      </c>
      <c r="C29" s="16">
        <f ca="1">+IF('Map and Results'!$B45=1,'Map and Results'!E45,"")</f>
        <v>29.55338360255276</v>
      </c>
      <c r="D29" s="61">
        <f ca="1">+IF('Map and Results'!$B45=1,IF('Map and Results'!$C45=1,'Map and Results'!$B$7,IF('Map and Results'!$C45=2,'Map and Results'!$B$8,IF('Map and Results'!$C45=3,'Map and Results'!$B$9,""))),"")</f>
        <v>20</v>
      </c>
      <c r="E29">
        <f t="shared" si="0"/>
        <v>40</v>
      </c>
    </row>
    <row r="30" spans="2:5">
      <c r="B30" s="60">
        <f ca="1">+IF('Map and Results'!$B46=1,'Map and Results'!D46,"")</f>
        <v>226.61872484098129</v>
      </c>
      <c r="C30" s="16">
        <f ca="1">+IF('Map and Results'!$B46=1,'Map and Results'!E46,"")</f>
        <v>75.748393067972927</v>
      </c>
      <c r="D30" s="61">
        <f ca="1">+IF('Map and Results'!$B46=1,IF('Map and Results'!$C46=1,'Map and Results'!$B$7,IF('Map and Results'!$C46=2,'Map and Results'!$B$8,IF('Map and Results'!$C46=3,'Map and Results'!$B$9,""))),"")</f>
        <v>30</v>
      </c>
      <c r="E30">
        <f t="shared" si="0"/>
        <v>60</v>
      </c>
    </row>
    <row r="31" spans="2:5">
      <c r="B31" s="60">
        <f ca="1">+IF('Map and Results'!$B47=1,'Map and Results'!D47,"")</f>
        <v>117.17684679533208</v>
      </c>
      <c r="C31" s="16">
        <f ca="1">+IF('Map and Results'!$B47=1,'Map and Results'!E47,"")</f>
        <v>291.78373929661871</v>
      </c>
      <c r="D31" s="61">
        <f ca="1">+IF('Map and Results'!$B47=1,IF('Map and Results'!$C47=1,'Map and Results'!$B$7,IF('Map and Results'!$C47=2,'Map and Results'!$B$8,IF('Map and Results'!$C47=3,'Map and Results'!$B$9,""))),"")</f>
        <v>50</v>
      </c>
      <c r="E31">
        <f t="shared" si="0"/>
        <v>100</v>
      </c>
    </row>
    <row r="32" spans="2:5">
      <c r="B32" s="60" t="str">
        <f ca="1">+IF('Map and Results'!$B48=1,'Map and Results'!D48,"")</f>
        <v/>
      </c>
      <c r="C32" s="16" t="str">
        <f ca="1">+IF('Map and Results'!$B48=1,'Map and Results'!E48,"")</f>
        <v/>
      </c>
      <c r="D32" s="61" t="str">
        <f ca="1">+IF('Map and Results'!$B48=1,IF('Map and Results'!$C48=1,'Map and Results'!$B$7,IF('Map and Results'!$C48=2,'Map and Results'!$B$8,IF('Map and Results'!$C48=3,'Map and Results'!$B$9,""))),"")</f>
        <v/>
      </c>
    </row>
    <row r="33" spans="2:4">
      <c r="B33" s="60" t="str">
        <f ca="1">+IF('Map and Results'!$B49=1,'Map and Results'!D49,"")</f>
        <v/>
      </c>
      <c r="C33" s="16" t="str">
        <f ca="1">+IF('Map and Results'!$B49=1,'Map and Results'!E49,"")</f>
        <v/>
      </c>
      <c r="D33" s="61" t="str">
        <f ca="1">+IF('Map and Results'!$B49=1,IF('Map and Results'!$C49=1,'Map and Results'!$B$7,IF('Map and Results'!$C49=2,'Map and Results'!$B$8,IF('Map and Results'!$C49=3,'Map and Results'!$B$9,""))),"")</f>
        <v/>
      </c>
    </row>
    <row r="34" spans="2:4">
      <c r="B34" s="60" t="str">
        <f ca="1">+IF('Map and Results'!$B50=1,'Map and Results'!D50,"")</f>
        <v/>
      </c>
      <c r="C34" s="16" t="str">
        <f ca="1">+IF('Map and Results'!$B50=1,'Map and Results'!E50,"")</f>
        <v/>
      </c>
      <c r="D34" s="61" t="str">
        <f ca="1">+IF('Map and Results'!$B50=1,IF('Map and Results'!$C50=1,'Map and Results'!$B$7,IF('Map and Results'!$C50=2,'Map and Results'!$B$8,IF('Map and Results'!$C50=3,'Map and Results'!$B$9,""))),"")</f>
        <v/>
      </c>
    </row>
    <row r="35" spans="2:4">
      <c r="B35" s="60" t="str">
        <f ca="1">+IF('Map and Results'!$B51=1,'Map and Results'!D51,"")</f>
        <v/>
      </c>
      <c r="C35" s="16" t="str">
        <f ca="1">+IF('Map and Results'!$B51=1,'Map and Results'!E51,"")</f>
        <v/>
      </c>
      <c r="D35" s="61" t="str">
        <f ca="1">+IF('Map and Results'!$B51=1,IF('Map and Results'!$C51=1,'Map and Results'!$B$7,IF('Map and Results'!$C51=2,'Map and Results'!$B$8,IF('Map and Results'!$C51=3,'Map and Results'!$B$9,""))),"")</f>
        <v/>
      </c>
    </row>
  </sheetData>
  <phoneticPr fontId="4" type="noConversion"/>
  <pageMargins left="0.7" right="0.7" top="0.75" bottom="0.75" header="0.3" footer="0.3"/>
  <pageSetup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Map and Results</vt:lpstr>
      <vt:lpstr>Map Chart</vt:lpstr>
      <vt:lpstr>CityIntersections</vt:lpstr>
      <vt:lpstr>TowerDistanceMatrix</vt:lpstr>
      <vt:lpstr>TowerOverlapMatrix</vt:lpstr>
      <vt:lpstr>DemandCovered</vt:lpstr>
      <vt:lpstr>Costs</vt:lpstr>
      <vt:lpstr>pi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Soderstrom</dc:creator>
  <cp:lastModifiedBy>Jorge</cp:lastModifiedBy>
  <dcterms:created xsi:type="dcterms:W3CDTF">2010-11-27T18:06:03Z</dcterms:created>
  <dcterms:modified xsi:type="dcterms:W3CDTF">2010-12-20T15:33:58Z</dcterms:modified>
</cp:coreProperties>
</file>